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17"/>
  </bookViews>
  <sheets>
    <sheet name="资质要求" sheetId="1" r:id="rId1"/>
    <sheet name="商务要求" sheetId="2" r:id="rId2"/>
    <sheet name="设备清单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</sheets>
  <calcPr calcId="144525"/>
</workbook>
</file>

<file path=xl/sharedStrings.xml><?xml version="1.0" encoding="utf-8"?>
<sst xmlns="http://schemas.openxmlformats.org/spreadsheetml/2006/main" count="426" uniqueCount="157">
  <si>
    <t>供应商的必备资格要求</t>
  </si>
  <si>
    <t>序号</t>
  </si>
  <si>
    <t>必备资格要求</t>
  </si>
  <si>
    <t>是否需要附件证明</t>
  </si>
  <si>
    <t>备注</t>
  </si>
  <si>
    <t>上传营业执照(副本原件扫描件)</t>
  </si>
  <si>
    <t>是</t>
  </si>
  <si>
    <t>1.资质要求默认此3项，如需增加，请联系招标中心。
2.“附件证明”选“是”时，供应商报价时将被要求必须上传与该项资格要求相关的证明材料。
联系人：
招标中心   李娟，电话：84115084-811 
技术支持平台  蔡工,电话：137-6087-2526，QQ:2308301037  
            刘工,电话：137-1078-5537，QQ:2562034477</t>
  </si>
  <si>
    <t>填写并按要求上传“廉洁承诺书”（需签字并盖公盖章）</t>
  </si>
  <si>
    <t>填写并要求上传“法定代表人授权书”（需按授权书要求签字并加盖公章）</t>
  </si>
  <si>
    <t>供应商的商务要求</t>
  </si>
  <si>
    <t>要求名称</t>
  </si>
  <si>
    <r>
      <rPr>
        <b/>
        <sz val="11"/>
        <rFont val="宋体"/>
        <charset val="134"/>
      </rPr>
      <t>要求内容</t>
    </r>
    <r>
      <rPr>
        <b/>
        <sz val="11"/>
        <color indexed="10"/>
        <rFont val="宋体"/>
        <charset val="134"/>
      </rPr>
      <t>(逗号分割)</t>
    </r>
  </si>
  <si>
    <r>
      <rPr>
        <b/>
        <sz val="11"/>
        <rFont val="宋体"/>
        <charset val="134"/>
      </rPr>
      <t>分数</t>
    </r>
    <r>
      <rPr>
        <b/>
        <sz val="11"/>
        <color indexed="10"/>
        <rFont val="宋体"/>
        <charset val="134"/>
      </rPr>
      <t>（逗号分割）</t>
    </r>
  </si>
  <si>
    <t>1.免费保修年限一栏填写的是用户要求的最低免费保修年限，在此基础上供应商每增加一年保修将会增加2分得分，学校默认最低免费保修年限是2年，对于需要更改最低保修年限的，在下拉框选择设置。
2.商务要求默认此2项，如需增加，请联系招标中心。
3.“是否需要附件证明”选“是”时，供应商报价时将被要求必须上传与该项商务要求相关的证明材料。
联系人：招标中心   李娟，电话：84115084-811
技术支持平台  蔡工,电话：137-6087-2526，QQ:2308301037
            刘工,电话：137-1078-5537，QQ:646768885</t>
  </si>
  <si>
    <t>设备清单</t>
  </si>
  <si>
    <t>技术总分：</t>
  </si>
  <si>
    <r>
      <rPr>
        <b/>
        <sz val="11"/>
        <rFont val="宋体"/>
        <charset val="134"/>
      </rPr>
      <t>设备名称</t>
    </r>
    <r>
      <rPr>
        <b/>
        <sz val="11"/>
        <color indexed="10"/>
        <rFont val="宋体"/>
        <charset val="134"/>
      </rPr>
      <t>*</t>
    </r>
  </si>
  <si>
    <r>
      <rPr>
        <b/>
        <sz val="11"/>
        <rFont val="宋体"/>
        <charset val="134"/>
      </rPr>
      <t>预算</t>
    </r>
    <r>
      <rPr>
        <b/>
        <sz val="11"/>
        <color indexed="10"/>
        <rFont val="宋体"/>
        <charset val="134"/>
      </rPr>
      <t>*</t>
    </r>
  </si>
  <si>
    <r>
      <rPr>
        <b/>
        <sz val="11"/>
        <rFont val="宋体"/>
        <charset val="134"/>
      </rPr>
      <t>推荐品牌</t>
    </r>
    <r>
      <rPr>
        <b/>
        <sz val="11"/>
        <color indexed="10"/>
        <rFont val="宋体"/>
        <charset val="134"/>
      </rPr>
      <t>(可不填，如填必须满足两个或以上,逗号分割)</t>
    </r>
  </si>
  <si>
    <r>
      <rPr>
        <b/>
        <sz val="11"/>
        <rFont val="宋体"/>
        <charset val="134"/>
      </rPr>
      <t>数量</t>
    </r>
    <r>
      <rPr>
        <b/>
        <sz val="11"/>
        <color indexed="10"/>
        <rFont val="宋体"/>
        <charset val="134"/>
      </rPr>
      <t>*</t>
    </r>
  </si>
  <si>
    <r>
      <rPr>
        <b/>
        <sz val="11"/>
        <rFont val="宋体"/>
        <charset val="134"/>
      </rPr>
      <t>单位</t>
    </r>
    <r>
      <rPr>
        <b/>
        <sz val="11"/>
        <color indexed="10"/>
        <rFont val="宋体"/>
        <charset val="134"/>
      </rPr>
      <t>*</t>
    </r>
  </si>
  <si>
    <t>单价</t>
  </si>
  <si>
    <t>预算权重</t>
  </si>
  <si>
    <t>子项分值</t>
  </si>
  <si>
    <t>备注：</t>
  </si>
  <si>
    <t>工业机械手臂项目套件&amp;六自由度AI视觉机械手臂</t>
  </si>
  <si>
    <t>套</t>
  </si>
  <si>
    <t>1.项目总预算在10万元以上的项目填报此表。
2.不可打包采购（即不能由同一家供应商提供）的设备请另外创建申购模板分开填写。
3.项目“预算”填写论证时审批的预算，此预算不对外公布
4.本表限9项，需增加请与招标中心联系。
联系人：招标中心   李娟，电话：84115084-811
技术支持平台 
           刘工,电话：137-1078-5537，QQ:646768885</t>
  </si>
  <si>
    <t>17自由度人型机器人</t>
  </si>
  <si>
    <t>平衡车项目(含OPENMV)</t>
  </si>
  <si>
    <t>基于嵌入式的小四轴飞行器项目套件</t>
  </si>
  <si>
    <t>大四轴无人机项目（带摄像头）</t>
  </si>
  <si>
    <t>智能锁项目</t>
  </si>
  <si>
    <t>项目总预算：</t>
  </si>
  <si>
    <t>设备
名称</t>
  </si>
  <si>
    <t>技术分值</t>
  </si>
  <si>
    <t>参数权重总值：</t>
  </si>
  <si>
    <t>项数</t>
  </si>
  <si>
    <r>
      <rPr>
        <b/>
        <sz val="11"/>
        <rFont val="宋体"/>
        <charset val="134"/>
      </rPr>
      <t>技术要求</t>
    </r>
    <r>
      <rPr>
        <b/>
        <sz val="11"/>
        <color indexed="10"/>
        <rFont val="宋体"/>
        <charset val="134"/>
      </rPr>
      <t>*</t>
    </r>
  </si>
  <si>
    <r>
      <rPr>
        <b/>
        <sz val="11"/>
        <rFont val="宋体"/>
        <charset val="134"/>
      </rPr>
      <t>重要性</t>
    </r>
    <r>
      <rPr>
        <b/>
        <sz val="11"/>
        <color indexed="10"/>
        <rFont val="宋体"/>
        <charset val="134"/>
      </rPr>
      <t>*</t>
    </r>
  </si>
  <si>
    <t>附件证明</t>
  </si>
  <si>
    <t>参数权重</t>
  </si>
  <si>
    <t>参数分值</t>
  </si>
  <si>
    <t>总体要求：六自由度机械手臂需基于ARM、无线通信、嵌入式等技术能满足学生完成MCU学习、电机控制、运动控制和机械臂物理姿态的控制开发等实验实训。设备搭载摄像头，可实现颜色识别、颜色过滤、物体识别、物体追踪、形状识别等多种视觉应用。平台硬件资源全开放，人机交互友好。</t>
  </si>
  <si>
    <t>关键参数</t>
  </si>
  <si>
    <t>需要</t>
  </si>
  <si>
    <t>1.该表参数对应“设备清单”中“序号1”设备。
2.请站在用户需求的角度描述参数。参数要求不要仅写一个参数，应采用“大于”“小于”“不小于”“不大于”等词语明确描述用户需要的参数。
3.尽量不要出现描述模糊的的词，如“较好、优质”等，建议设置具体的衡量标准，以免出现歧义。
4.不要重复设置技术要求。
5.建议设置8-15条技术参数，且关键参数占3-6条，以便拉开关键参数和非关键参数的分值。
6.“附件证明”选“需要”时，供应商报价时将被要求必须上传与该项技术要求相关的证明材料。
联系人：招标中心   李娟，电话：84115084-811
技术支持平台  蔡工,电话：137-6087-2526，QQ:2308301037
           刘工,电话：137-1078-5537，QQ:2562034477</t>
  </si>
  <si>
    <t>总体要求1、模块化结构：控制板模块嵌入式ARM Cortex-M3处理器、FreeRots操作系统和7寸 电容TFT液晶屏，stemwin图形化界面，全铝合金机械结构，数字舵机和2相4根步进电机。</t>
  </si>
  <si>
    <t>非关键参数</t>
  </si>
  <si>
    <t>总体要求2、与视觉AI相结合：系统配备摄像头模块，可通过摄像头模块实现各种图像识别任务，对目标物体进行位姿判断，对机械手臂进行路径规划，实现机械手臂的视觉引导；</t>
  </si>
  <si>
    <t>总体要求3、人机交互及在线编程：采用7寸 TFT电容屏进行输入，采用stemwin GUI设计人机交互界面，能通过触摸屏实现在线编程，保存设定的动作，让机械手臂实现单次和循环运动；</t>
  </si>
  <si>
    <t>总体要求4、实验模块采用ARM Cortex-M3的STM32F103ZET6的MCU，所有实验能二次开发；开发软件能通过SWD在线调试和下载，确保系统稳定性、可靠性。</t>
  </si>
  <si>
    <t>技术指标1、机械结构；采用全钢底座，底板拥有4个可以调节高度的底座支垫，可以根据具体的放置位置，调节底座支垫，采用全铝合金机械手臂支架，表面喷砂氧化处理。</t>
  </si>
  <si>
    <t>技术指标2、电机结构：采用5个数字舵机和1个2相步进电机结构，数字舵机采用高精度335数字舵机，具有防烧防堵转功能，舵机的输出角度0~180°。</t>
  </si>
  <si>
    <t>技术指标3、主控结构：基于ARM Cortex-M3 MCU处理器，SWD下载，MCU与电机之间进行隔离，可以外接超声波、红外、声音和颜色传感器。</t>
  </si>
  <si>
    <t>技术指标4、视觉模块：采用STM32H743VI ARM Cortex M7 处理器，480 MHz ，1MB RAM，2 MB flash. 所有的 I/O 引脚输出 3.3V 并且 5V 耐受。配置OV7725 感光元件，处理分辨率 ≤ 320×240速率最高可以达到120FPS。大多数简单的算法可以运行60FPS以上；</t>
  </si>
  <si>
    <t>技术指标5、界面设计以及在线编程：采用7寸电容 TFT屏和stemwin进行界面设计，可以实现自校准以及在线录制动作的功能。</t>
  </si>
  <si>
    <t>STM32基础实验30个：Keil开发环境搭建、工程创建、LED流水灯、USART通信、ADC、DMA、定时器、SYSTICK、PWM、DAC、SPI通信、7寸电容LCD屏驱动、字符显示、图片显示、字库下载、字库索引、SD卡和文件系统存储等；</t>
  </si>
  <si>
    <t>嵌入式操作系统实验15个：FreeRTOS系统移植、系统配置、任务创建、优先级控制、中断、信号量、消息队列等；</t>
  </si>
  <si>
    <t>人机交互设计实验10个：EMWIN库的移植、滑动条控件、组合框控件、按键、文本框等控件的使用、触发消息处理、触摸屏移植等。</t>
  </si>
  <si>
    <t>视觉实验：人脸检测：人脸识别、人脸分辨、人脸追踪；人眼追踪：人眼追踪、瞳孔识别；特征检测：边缘检测、图形识别；颜色追踪：多颜色追踪、机器人巡线。</t>
  </si>
  <si>
    <t>总体要求：本设备是一个人形机器人，具备头、胳膊、手、腰、大腿、小腿、脚踝、脚等部分，通过对这些关节的控制，可实现机器人的运动。支持可视化编程，通过手机蓝牙连接设备，在手机上进行可视化操作，可完成机器人动作的设计；设备支持语音控制，通过语音指令可以控制机器人执行已经编辑好的一些动作。</t>
  </si>
  <si>
    <t>1.该表参数对应“设备清单”中“序号2”设备。
2.请站在用户需求的角度描述参数。参数要求不要仅写一个参数，应采用“大于”“小于”“不小于”“不大于”等词语明确描述用户需要的参数。
3.尽量不要出现描述模糊的的词，如“较好、优质”等，建议设置具体的衡量标准，以免出现歧义。
4.不要重复设置技术要求。
5.建议设置8-15条技术参数，且关键参数占3-6条，以便拉开关键参数和非关键参数的分值。
6.“附件证明”选“需要”时，供应商报价时将被要求必须上传与该项技术要求相关的证明材料。
联系人：招标中心   李娟，电话：84115084-811
技术支持平台  蔡工,电话：137-6087-2526，QQ:2308301037
           刘工,电话：137-1078-5537，QQ:2562034477</t>
  </si>
  <si>
    <t>技术参数1、实验系统采用智能系统设计理念，内置两个控制系统，分别为ARM Cortex-M3的NXP运动控制器LPC1549和基于树莓派3b+的智能控制器。</t>
  </si>
  <si>
    <t>技术参数2、通过两种处理器，可支持多种实时操作系统，如Free-RTOS、uC/os、Linux等；</t>
  </si>
  <si>
    <t>技术参数3、运动控制部分为人形结构，共17个自由度，预留两个扩展接口，支持19自由度的关节控制；</t>
  </si>
  <si>
    <t>技术参数4、设备采用电池供电，电池容量共4000mAH,能够持续工作2个小时以上；</t>
  </si>
  <si>
    <t>技术参数5、设备支持蓝牙，通过手机APP使用蓝牙连接可实现在线动作编辑、测试与存储；</t>
  </si>
  <si>
    <t>技术参数6、设备通过动作编辑可实现走路、跳舞等功能；</t>
  </si>
  <si>
    <t>技术参数7、支持本地语音控制及对话：机器人动作编辑好之后，可通过语音控制机器人执行某一个动作，机器人收到语音后能够智能回复；</t>
  </si>
  <si>
    <t>技术参数8、设备支持wifi和网线两种互联网接入方式，支持10/100M网络；</t>
  </si>
  <si>
    <t>技术参数9、设备可以通过互联网接入阿里云或腾讯云，提供智能语音对话功能；</t>
  </si>
  <si>
    <t>技术参数10、支持c、c++、python等多种编程语言；</t>
  </si>
  <si>
    <t>技术参数11、支持扩展9轴陀螺仪和磁力计，支持扩展摄像头做图像识别。</t>
  </si>
  <si>
    <t>1、蓝牙模块：蓝牙模块通过UART与LPC1549处理器相连接，通过对LPC1549处理器的UART模块编程，实现通过蓝牙模块对外界进行蓝牙通信。</t>
  </si>
  <si>
    <t>2、舵机控制：支持19路舵机控制，通过对LPC1549处理器编程，可实现19路PWM波的输出，通过改变任意一路或多路PWM占空比控制舵机位置，通过控制占空比变化速度来控制舵机转动速度。</t>
  </si>
  <si>
    <t>3、语音控制：配备基于LD3320的非特定人声语音识别子系统，单次可识别50条语音，采用动态添加识别词汇的方式，可实现无限量语音识别。语音识别距离根据噪音等级可为2~5m范围，语音识别相应时间为1s。通过语音识别可实现机器人动作的语音控制。支持MP3播放功能，可实现语音回复。</t>
  </si>
  <si>
    <t>4、云服务：配备云服务功能，通过将树莓派接入互联网，可连接阿里云或者腾讯云，使用云服务器提供的语音服务实现智能语音对话功能。</t>
  </si>
  <si>
    <t>实验内容：IO输出控制及输入检测、PWM控制、舵机控制、语音识别、MP3播放、陀螺仪姿态融合、语音对话云服务、图像识别、人形机器人平衡控制等。</t>
  </si>
  <si>
    <t>总体要求1：平衡车功能添加传感器，更加智能，主要功能有：自平衡、通过蓝牙模块可以与手机app连接通过手机控制平衡车的前进后退转向、超声波避障功能、OLED屏幕显示功能。</t>
  </si>
  <si>
    <t>1.该表参数对应“设备清单”中“序号3”设备。
2.请站在用户需求的角度描述参数。参数要求不要仅写一个参数，应采用“大于”“小于”“不小于”“不大于”等词语明确描述用户需要的参数。
3.尽量不要出现描述模糊的的词，如“较好、优质”等，建议设置具体的衡量标准，以免出现歧义。
4.不要重复设置技术要求。
5.建议设置8-15条技术参数，且关键参数占3-6条，以便拉开关键参数和非关键参数的分值。
6.“附件证明”选“需要”时，供应商报价时将被要求必须上传与该项技术要求相关的证明材料。
联系人：招标中心   李娟，电话：84115084-811
技术支持平台  蔡工,电话：137-6087-2526，QQ:2308301037
           刘工,电话：137-1078-5537，QQ:2562034477</t>
  </si>
  <si>
    <t>总体要求2：该项目可以训练学生在STM3微控制器的控制下如何通过MUP6050检测姿态和控制电机驱动。如何调节PID算法、如何使用蓝牙通信、如何使用超声波距离检测、如何使用OLED屏幕显示。</t>
  </si>
  <si>
    <t>技术参数1、采用STM32F103C8T6通用型芯片</t>
  </si>
  <si>
    <t>技术参数2、OLED屏幕显示电机转速及平衡车角度</t>
  </si>
  <si>
    <t>技术参数3、蓝牙模块与手机app通信手机控制平衡车</t>
  </si>
  <si>
    <t>技术参数4、超声波模块距离测量自动躲避障碍物</t>
  </si>
  <si>
    <t>技术参数5、MUP6050姿态测量</t>
  </si>
  <si>
    <t>技术参数6、PID平衡姿态调节</t>
  </si>
  <si>
    <t>技术参数7、悬空状态停止运行电机</t>
  </si>
  <si>
    <t>技术参数8、霍尔编码器减速电机测速</t>
  </si>
  <si>
    <t>技术参数9、含openmv功能，30W像素。</t>
  </si>
  <si>
    <t>实验内容：Keil环境的搭建、GPIO、串口、定时器、OLED显示、SPI、IIC、蓝牙、超声波模块、MUP6050电机驱动、通过PID整体调节平衡车系统.</t>
  </si>
  <si>
    <t>飞控技术参数1、
支持有头（X 模式） 和无头模式飞行；支持一键起飞， 一键降落；</t>
  </si>
  <si>
    <t>不需要</t>
  </si>
  <si>
    <t>1.该表参数对应“设备清单”中“序号4”设备。
2.请站在用户需求的角度描述参数。参数要求不要仅写一个参数，应采用“大于”“小于”“不小于”“不大于”等词语明确描述用户需要的参数。
3.尽量不要出现描述模糊的的词，如“较好、优质”等，建议设置具体的衡量标准，以免出现歧义。
4.不要重复设置技术要求。
5.建议设置8-15条技术参数，且关键参数占3-6条，以便拉开关键参数和非关键参数的分值。
6.“附件证明”选“需要”时，供应商报价时将被要求必须上传与该项技术要求相关的证明材料。
联系人：招标中心   李娟，电话：84115084-811
技术支持平台  蔡工,电话：137-6087-2526，QQ:2308301037
           刘工,电话：137-1078-5537，QQ:2562034477</t>
  </si>
  <si>
    <t>飞控技术参数2、USB 接口：USB 固件升级和电池充电接口；</t>
  </si>
  <si>
    <t>飞控技术参数3、STM32F104,STM32F411,
NRF51822多种单片机编程；</t>
  </si>
  <si>
    <t>飞控技术参数4、扩展接口：左右各一个 1x8 扩展排母接口，包括 SPI、 IIC、 UART， GPIO 和电源等接口；</t>
  </si>
  <si>
    <t>飞控技术参数5、LED1：红绿双色 LED，心跳指示（绿色 LED），低电量指示（红色 LED）；</t>
  </si>
  <si>
    <t>飞控技术参数6、LED2：蓝色 LED，电源指示灯， 有头模式灯尾；</t>
  </si>
  <si>
    <t>飞控技术参数7、LED3：蓝色 LED，通电常亮，充电闪烁， 有头模式灯尾；</t>
  </si>
  <si>
    <t>飞控技术参数8、LED4：红绿双色 LED，无线通信数据接收指示（绿色 LED）和数据发送指示（红色LED）；</t>
  </si>
  <si>
    <t>飞控技术参数9、机头：指示飞机方向；</t>
  </si>
  <si>
    <t>遥控技术参数1、2.4G无线通讯；</t>
  </si>
  <si>
    <t>遥控技术参数2、USB 接口： USB 固件升级和电池充电接口；</t>
  </si>
  <si>
    <t>遥控技术参数3、电源开关：打到 ON 开机，打到 OFF 关机，充电时打到 OFF；</t>
  </si>
  <si>
    <t>遥控技术参数4、双色通讯指示灯：红亮表示通信失败，绿亮表示通信成功；</t>
  </si>
  <si>
    <t>实验内容：Keil环境的搭建、GPIO、串口、定时器、OLED显示、SPI、IIC、蓝牙、超声波模块、MUP9250、电机驱动、PID系统.</t>
  </si>
  <si>
    <t>总体要求：大四轴飞行器,方便用户二次开发，可实现效果良好的姿态，自稳效果、气压计定高、 激光定高、光流定点、GPS 定点返航等功能。</t>
  </si>
  <si>
    <t>1.该表参数对应“设备清单”中“序号5”设备。
2.请站在用户需求的角度描述参数。参数要求不要仅写一个参数，应采用“大于”“小于”“不小于”“不大于”等词语明确描述用户需要的参数。
3.尽量不要出现描述模糊的的词，如“较好、优质”等，建议设置具体的衡量标准，以免出现歧义。
4.不要重复设置技术要求。
5.建议设置8-15条技术参数，且关键参数占3-6条，以便拉开关键参数和非关键参数的分值。
6.“附件证明”选“需要”时，供应商报价时将被要求必须上传与该项技术要求相关的证明材料。
联系人：招标中心   李娟，电话：84115084-811
技术支持平台  蔡工,电话：137-6087-2526，QQ:2308301037
           刘工,电话：137-1078-5537，QQ:2562034477</t>
  </si>
  <si>
    <t>技术参数1、处理器：STM32F407，1M FLASH,192K RAM,频率,168MHz</t>
  </si>
  <si>
    <t>技术参数2、惯性传感器：icm20602，3 轴陀螺 + 3 轴加速度 ，恒温设计；SPI接口</t>
  </si>
  <si>
    <t>技术参数3、磁场传感器： ak8975，3 轴磁力计；SPI接口</t>
  </si>
  <si>
    <t>技术参数4、气压传感器： spl06 ，高精度气压计，灵敏度 5cm；SPI接口</t>
  </si>
  <si>
    <t>技术参数5、数据存储器：w25q32 + MicroSD（TF卡槽）；OSD ：AT7456E，字符叠加芯</t>
  </si>
  <si>
    <t>技术参数6、FPV 摄像头供电:（电池直供）LC 滤波器；输入电压 7~25V（ 电池 2S~6S）</t>
  </si>
  <si>
    <t>技术参数7、扩展接口：1）8 路硬件 PWM 采集，用于接收航模接收机信号；2）8路硬件 PWM 输出，用于驱动无刷电机或者舵机等设备；3）飞控引出 5 路串口，最多可外接 5 个串口设备；4）SWD接口， 用于下载程序，调试程序；USB接口，用于和PC通讯，升级固件。</t>
  </si>
  <si>
    <t>技术参数8、外扩设备：1）数传套件，基于STM32F103+NRF24L01P+PA+LAN,无线传输数据，调试参数；2）支持视觉模块openmv，实现颜色识别，物体识别，二维码扫描，巡线等功能（选配，默认不配）；3）FPV套件，FPV摄像头+5G图传+雪花屏实时显示，实现FPV无人机竞速功能（选配，默认不配）；4）航拍套件,3轴云台+运动相机，实现航拍功能（选配，默认不配）</t>
  </si>
  <si>
    <t>实验内容1、GPIO实验，控制RGB灯显示、SPI实验，实现W25Q32数据存储。</t>
  </si>
  <si>
    <t>实验内容2、传感器实验，icm20602 ，ak8975， spl06传感器数据采集。</t>
  </si>
  <si>
    <t>实验内容3、ADC实验，电池电压采集</t>
  </si>
  <si>
    <t>实验内容4、口通讯实验，解析SBUS,PPM格式航模接收机信号。</t>
  </si>
  <si>
    <t>实验内容5、PWM输出实验，和电调通讯控制电机正反转、USB通讯实验，和上位机通过USB通讯。</t>
  </si>
  <si>
    <t>实验内容6、NRF24L01P通讯实验，数传模块远程传输数据</t>
  </si>
  <si>
    <t>实验内容7、PID实验，实现传感器恒温控制</t>
  </si>
  <si>
    <t xml:space="preserve">实验内容8、AT7456E实验，视频叠加字符实验，将 FPV 摄像头信号通过OSD芯片AT7456E叠加显示信息，如姿态、电压、电流等。叠加后的视频信号通过 5.8G 图传发射出去，然后通过 5.8G 接收端接收即可显示在屏幕上。	</t>
  </si>
  <si>
    <t>实验内容9、整机综合实验，通过pid算法控制，实现无人机稳定飞行</t>
  </si>
  <si>
    <t>总体要求:智能密码锁，丰富的开锁方式，如蓝牙开锁、刷卡开锁、指纹开锁等。语音提示功能，方便了用户交互。防撬锁功能，没有正确的开锁信息而通过暴力开锁无法开门，触发报警功能，用户和安保人员会第一时间收到警报消息。</t>
  </si>
  <si>
    <t>1.该表参数对应“设备清单”中“序号6”设备。
2.请站在用户需求的角度描述参数。参数要求不要仅写一个参数，应采用“大于”“小于”“不小于”“不大于”等词语明确描述用户需要的参数。
3.尽量不要出现描述模糊的的词，如“较好、优质”等，建议设置具体的衡量标准，以免出现歧义。
4.不要重复设置技术要求。
5.建议设置8-15条技术参数，且关键参数占3-6条，以便拉开关键参数和非关键参数的分值。
6.“附件证明”选“需要”时，供应商报价时将被要求必须上传与该项技术要求相关的证明材料。
联系人：招标中心   李娟，电话：84115084-811
技术支持平台  蔡工,电话：137-6087-2526，QQ:2308301037
           刘工,电话：137-1078-5537，QQ:2562034477</t>
  </si>
  <si>
    <t>技术参数1、采用STM32F103CBT6为主控芯片，主频为72Mhz；</t>
  </si>
  <si>
    <t>技术参数2、低功耗设计，滑动滑盖唤醒智能锁；</t>
  </si>
  <si>
    <t>技术参数3、采用1.44寸彩色液晶显示器，可在用户执行不同操作时显示不同内容，在用户操作错误时显示错误信息，以及故障指示；</t>
  </si>
  <si>
    <t>技术参数4、可通过密码、指纹、卡片、蓝牙APP多种认证方式开锁；</t>
  </si>
  <si>
    <t>技术参数5、支持200个指纹用户和卡片用户；</t>
  </si>
  <si>
    <t>技术参数6、密码输入错误三次，语音和GSM同时发出报警；</t>
  </si>
  <si>
    <t>技术参数7、通过离合器式电机控制锁的打开和关闭；</t>
  </si>
  <si>
    <t>技术参数8、输入正确的用户名和密码开锁，5秒无其它操作，自动重新上锁；</t>
  </si>
  <si>
    <t>技术参数9、管理员可以查阅最近的100次开锁记录。</t>
  </si>
  <si>
    <t>模块配置1、主控：STM32F103CBT6，ARM® 32位Cortex®-M3CPU，主频高达72MHz，ROM:128KB,RAM:20KB</t>
  </si>
  <si>
    <t>模块配置2、触摸板：作为触摸按键输入，感应外部卡片</t>
  </si>
  <si>
    <t>模块配置3、RC522刷卡电路：卡片认证开锁</t>
  </si>
  <si>
    <t>模块配置4、指纹接口电路：指纹认证开锁</t>
  </si>
  <si>
    <t>模块配置5、12V升压电路：干电池供电，6V升12V，DC-DC电路，作为GSM电源</t>
  </si>
  <si>
    <t>模块配置6、降压电路：12V转5V、5V转3.3V，DC-DC电路，作为主控和其他芯片电源</t>
  </si>
  <si>
    <t>模块配置7、电机驱动电路：驱动开锁电机</t>
  </si>
  <si>
    <t>模块配置8、语音电路：用户操作时进行语音提示或语音报警功能</t>
  </si>
  <si>
    <t>模块配置9、GSM接口电路：远程控制开锁和远程报警</t>
  </si>
  <si>
    <t>模块配置10、蓝牙电路：与手机连接通过APP操作</t>
  </si>
  <si>
    <t>模块配置11、震动检测电路：用作暴力破坏检测</t>
  </si>
  <si>
    <t>实验内容1、GPIO实验：控制开锁电机、震动开关检测</t>
  </si>
  <si>
    <t>实验内容2、SPI实验：驱动TFT屏幕，显示字符、汉字、图片</t>
  </si>
  <si>
    <t>实验内容3、IIC实验：保存设置密码；实现触摸按键功能</t>
  </si>
  <si>
    <t>实验内容4、串口实验：实现指纹输入、蓝牙连接、GSM模块功能。</t>
  </si>
  <si>
    <t>实验内容5、PWM实验：实现语音控制系统功能。</t>
  </si>
  <si>
    <t>实验内容6、低功耗实验：实现产品低功耗。</t>
  </si>
  <si>
    <t>实验内容7、RC522实验：实现刷卡功能。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</si>
</sst>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6"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</font>
    <font>
      <sz val="10.5"/>
      <color rgb="FF000000"/>
      <name val="宋体"/>
      <charset val="134"/>
      <scheme val="minor"/>
    </font>
    <font>
      <sz val="11"/>
      <color rgb="FFFF0000"/>
      <name val="宋体"/>
      <charset val="134"/>
    </font>
    <font>
      <sz val="10"/>
      <name val="Calibri"/>
      <charset val="134"/>
    </font>
    <font>
      <sz val="10"/>
      <name val="宋体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b/>
      <sz val="10.5"/>
      <name val="宋体"/>
      <charset val="134"/>
    </font>
    <font>
      <sz val="12"/>
      <color rgb="FF000000"/>
      <name val="仿宋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6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1" fillId="26" borderId="9" applyNumberFormat="0" applyAlignment="0" applyProtection="0">
      <alignment vertical="center"/>
    </xf>
    <xf numFmtId="0" fontId="30" fillId="26" borderId="5" applyNumberFormat="0" applyAlignment="0" applyProtection="0">
      <alignment vertical="center"/>
    </xf>
    <xf numFmtId="0" fontId="33" fillId="28" borderId="10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3" fillId="0" borderId="0" xfId="0" applyFont="1" applyProtection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0" fontId="1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NumberFormat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NumberFormat="1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10" fillId="0" borderId="1" xfId="0" applyFont="1" applyBorder="1" applyAlignment="1">
      <alignment horizontal="justify" vertical="center"/>
    </xf>
    <xf numFmtId="0" fontId="1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>
      <alignment vertical="center"/>
    </xf>
    <xf numFmtId="0" fontId="9" fillId="0" borderId="0" xfId="0" applyFont="1" applyFill="1" applyAlignment="1">
      <alignment horizontal="justify" vertical="center" wrapText="1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NumberFormat="1" applyFont="1" applyAlignment="1" applyProtection="1">
      <alignment horizontal="left" vertical="center"/>
      <protection locked="0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176" fontId="8" fillId="3" borderId="1" xfId="5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Fill="1">
      <alignment vertical="center"/>
    </xf>
    <xf numFmtId="0" fontId="6" fillId="0" borderId="0" xfId="0" applyFont="1">
      <alignment vertical="center"/>
    </xf>
    <xf numFmtId="0" fontId="14" fillId="2" borderId="0" xfId="0" applyFont="1" applyFill="1" applyAlignment="1" applyProtection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justify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三学院2009～2010学年设备购置预算总表(1)" xfId="50"/>
  </cellStyles>
  <dxfs count="2">
    <dxf>
      <font>
        <name val="宋体"/>
        <scheme val="none"/>
        <b val="0"/>
        <i val="0"/>
        <sz val="12"/>
        <color rgb="FFFF0000"/>
      </font>
    </dxf>
    <dxf>
      <font>
        <name val="宋体"/>
        <scheme val="none"/>
        <b val="0"/>
        <i val="0"/>
        <sz val="12"/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B7" sqref="B7:C10"/>
    </sheetView>
  </sheetViews>
  <sheetFormatPr defaultColWidth="9" defaultRowHeight="13.5"/>
  <cols>
    <col min="1" max="1" width="5.25" style="2" customWidth="1"/>
    <col min="2" max="2" width="53.25" style="2" customWidth="1"/>
    <col min="3" max="3" width="8.75" style="2" customWidth="1"/>
    <col min="4" max="8" width="9" style="2"/>
    <col min="9" max="9" width="9" style="2" customWidth="1"/>
    <col min="10" max="16384" width="9" style="2"/>
  </cols>
  <sheetData>
    <row r="1" spans="1:3">
      <c r="A1" s="58" t="s">
        <v>0</v>
      </c>
      <c r="B1" s="58"/>
      <c r="C1" s="58"/>
    </row>
    <row r="2" spans="1:3">
      <c r="A2" s="58"/>
      <c r="B2" s="58"/>
      <c r="C2" s="58"/>
    </row>
    <row r="3" ht="27" spans="1:10">
      <c r="A3" s="5" t="s">
        <v>1</v>
      </c>
      <c r="B3" s="4" t="s">
        <v>2</v>
      </c>
      <c r="C3" s="4" t="s">
        <v>3</v>
      </c>
      <c r="D3" s="59" t="s">
        <v>4</v>
      </c>
      <c r="E3" s="60"/>
      <c r="F3" s="60"/>
      <c r="G3" s="60"/>
      <c r="H3" s="60"/>
      <c r="I3" s="60"/>
      <c r="J3" s="60"/>
    </row>
    <row r="4" ht="21" customHeight="1" spans="1:10">
      <c r="A4" s="61">
        <v>1</v>
      </c>
      <c r="B4" s="62" t="s">
        <v>5</v>
      </c>
      <c r="C4" s="63" t="s">
        <v>6</v>
      </c>
      <c r="D4" s="14" t="s">
        <v>7</v>
      </c>
      <c r="E4" s="14"/>
      <c r="F4" s="14"/>
      <c r="G4" s="14"/>
      <c r="H4" s="14"/>
      <c r="I4" s="14"/>
      <c r="J4" s="14"/>
    </row>
    <row r="5" ht="28.9" customHeight="1" spans="1:10">
      <c r="A5" s="61">
        <v>2</v>
      </c>
      <c r="B5" s="64" t="s">
        <v>8</v>
      </c>
      <c r="C5" s="63" t="s">
        <v>6</v>
      </c>
      <c r="D5" s="14"/>
      <c r="E5" s="14"/>
      <c r="F5" s="14"/>
      <c r="G5" s="14"/>
      <c r="H5" s="14"/>
      <c r="I5" s="14"/>
      <c r="J5" s="14"/>
    </row>
    <row r="6" ht="27" spans="1:10">
      <c r="A6" s="61">
        <v>3</v>
      </c>
      <c r="B6" s="62" t="s">
        <v>9</v>
      </c>
      <c r="C6" s="63" t="s">
        <v>6</v>
      </c>
      <c r="D6" s="14"/>
      <c r="E6" s="14"/>
      <c r="F6" s="14"/>
      <c r="G6" s="14"/>
      <c r="H6" s="14"/>
      <c r="I6" s="14"/>
      <c r="J6" s="14"/>
    </row>
    <row r="7" spans="1:10">
      <c r="A7" s="61">
        <v>4</v>
      </c>
      <c r="B7" s="65"/>
      <c r="C7" s="66"/>
      <c r="D7" s="14"/>
      <c r="E7" s="14"/>
      <c r="F7" s="14"/>
      <c r="G7" s="14"/>
      <c r="H7" s="14"/>
      <c r="I7" s="14"/>
      <c r="J7" s="14"/>
    </row>
    <row r="8" spans="1:10">
      <c r="A8" s="54">
        <v>5</v>
      </c>
      <c r="B8" s="65"/>
      <c r="C8" s="66"/>
      <c r="D8" s="14"/>
      <c r="E8" s="14"/>
      <c r="F8" s="14"/>
      <c r="G8" s="14"/>
      <c r="H8" s="14"/>
      <c r="I8" s="14"/>
      <c r="J8" s="14"/>
    </row>
    <row r="9" spans="1:10">
      <c r="A9" s="54">
        <v>6</v>
      </c>
      <c r="B9" s="65"/>
      <c r="C9" s="66"/>
      <c r="D9" s="14"/>
      <c r="E9" s="14"/>
      <c r="F9" s="14"/>
      <c r="G9" s="14"/>
      <c r="H9" s="14"/>
      <c r="I9" s="14"/>
      <c r="J9" s="14"/>
    </row>
    <row r="10" spans="1:10">
      <c r="A10" s="54">
        <v>7</v>
      </c>
      <c r="B10" s="65"/>
      <c r="C10" s="66"/>
      <c r="D10" s="14"/>
      <c r="E10" s="14"/>
      <c r="F10" s="14"/>
      <c r="G10" s="14"/>
      <c r="H10" s="14"/>
      <c r="I10" s="14"/>
      <c r="J10" s="14"/>
    </row>
    <row r="11" spans="1:3">
      <c r="A11" s="54">
        <v>8</v>
      </c>
      <c r="B11" s="65"/>
      <c r="C11" s="66"/>
    </row>
    <row r="12" spans="1:3">
      <c r="A12" s="54">
        <v>9</v>
      </c>
      <c r="B12" s="65"/>
      <c r="C12" s="66"/>
    </row>
    <row r="13" spans="1:3">
      <c r="A13" s="54">
        <v>10</v>
      </c>
      <c r="B13" s="65"/>
      <c r="C13" s="66"/>
    </row>
    <row r="14" spans="1:3">
      <c r="A14" s="54">
        <v>11</v>
      </c>
      <c r="B14" s="65"/>
      <c r="C14" s="66"/>
    </row>
    <row r="15" spans="1:3">
      <c r="A15" s="54">
        <v>12</v>
      </c>
      <c r="B15" s="65"/>
      <c r="C15" s="66"/>
    </row>
    <row r="16" spans="1:3">
      <c r="A16" s="54">
        <v>13</v>
      </c>
      <c r="B16" s="65"/>
      <c r="C16" s="66"/>
    </row>
    <row r="17" spans="1:3">
      <c r="A17" s="54">
        <v>14</v>
      </c>
      <c r="B17" s="65"/>
      <c r="C17" s="66"/>
    </row>
    <row r="18" spans="1:3">
      <c r="A18" s="54">
        <v>15</v>
      </c>
      <c r="B18" s="65"/>
      <c r="C18" s="66"/>
    </row>
    <row r="20" spans="2:2">
      <c r="B20" s="57"/>
    </row>
    <row r="21" spans="2:2">
      <c r="B21" s="57"/>
    </row>
    <row r="22" spans="2:2">
      <c r="B22" s="57"/>
    </row>
    <row r="23" spans="2:2">
      <c r="B23" s="57"/>
    </row>
  </sheetData>
  <sheetProtection password="C797" sheet="1" selectLockedCells="1" objects="1"/>
  <mergeCells count="3">
    <mergeCell ref="D3:J3"/>
    <mergeCell ref="A1:C2"/>
    <mergeCell ref="D4:J10"/>
  </mergeCells>
  <dataValidations count="1">
    <dataValidation type="list" allowBlank="1" showInputMessage="1" showErrorMessage="1" sqref="C4:C18">
      <formula1>"是,否"</formula1>
    </dataValidation>
  </dataValidations>
  <pageMargins left="0.388888888888889" right="0.388888888888889" top="0.979166666666667" bottom="0.979166666666667" header="0.509027777777778" footer="0.509027777777778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H8" sqref="H8"/>
    </sheetView>
  </sheetViews>
  <sheetFormatPr defaultColWidth="9" defaultRowHeight="13.5"/>
  <cols>
    <col min="1" max="1" width="3.875" style="2" customWidth="1"/>
    <col min="2" max="2" width="20.625" style="2" customWidth="1"/>
    <col min="3" max="3" width="36.5" style="2" customWidth="1"/>
    <col min="4" max="4" width="10.125" style="2" customWidth="1"/>
    <col min="5" max="5" width="8.5" style="2" customWidth="1"/>
    <col min="6" max="6" width="57.875" style="2" customWidth="1"/>
    <col min="7" max="16384" width="9" style="2"/>
  </cols>
  <sheetData>
    <row r="1" spans="1:5">
      <c r="A1" s="50" t="s">
        <v>10</v>
      </c>
      <c r="B1" s="50"/>
      <c r="C1" s="50"/>
      <c r="D1" s="50"/>
      <c r="E1" s="50"/>
    </row>
    <row r="2" spans="1:5">
      <c r="A2" s="50"/>
      <c r="B2" s="50"/>
      <c r="C2" s="50"/>
      <c r="D2" s="50"/>
      <c r="E2" s="50"/>
    </row>
    <row r="3" ht="40.5" spans="1:10">
      <c r="A3" s="38" t="s">
        <v>1</v>
      </c>
      <c r="B3" s="38" t="s">
        <v>11</v>
      </c>
      <c r="C3" s="38" t="s">
        <v>12</v>
      </c>
      <c r="D3" s="38" t="s">
        <v>13</v>
      </c>
      <c r="E3" s="38" t="s">
        <v>3</v>
      </c>
      <c r="F3" s="29" t="s">
        <v>4</v>
      </c>
      <c r="G3" s="29"/>
      <c r="H3" s="29"/>
      <c r="I3" s="29"/>
      <c r="J3" s="29"/>
    </row>
    <row r="4" s="1" customFormat="1" ht="66" customHeight="1" spans="1:10">
      <c r="A4" s="51">
        <v>1</v>
      </c>
      <c r="B4" s="52"/>
      <c r="C4" s="52"/>
      <c r="D4" s="52"/>
      <c r="E4" s="51"/>
      <c r="F4" s="14" t="s">
        <v>14</v>
      </c>
      <c r="G4" s="29"/>
      <c r="H4" s="29"/>
      <c r="I4" s="29"/>
      <c r="J4" s="29"/>
    </row>
    <row r="5" ht="28.15" customHeight="1" spans="1:10">
      <c r="A5" s="51">
        <v>2</v>
      </c>
      <c r="B5" s="52"/>
      <c r="C5" s="53"/>
      <c r="D5" s="52"/>
      <c r="E5" s="51"/>
      <c r="F5" s="14"/>
      <c r="G5" s="29"/>
      <c r="H5" s="29"/>
      <c r="I5" s="29"/>
      <c r="J5" s="29"/>
    </row>
    <row r="6" spans="1:9">
      <c r="A6" s="54">
        <v>3</v>
      </c>
      <c r="B6" s="55"/>
      <c r="C6" s="55"/>
      <c r="D6" s="53"/>
      <c r="E6" s="54"/>
      <c r="F6" s="14"/>
      <c r="G6" s="29"/>
      <c r="H6" s="29"/>
      <c r="I6" s="29"/>
    </row>
    <row r="7" spans="1:6">
      <c r="A7" s="54"/>
      <c r="B7" s="53"/>
      <c r="C7" s="53"/>
      <c r="D7" s="53"/>
      <c r="E7" s="54"/>
      <c r="F7" s="14"/>
    </row>
    <row r="8" spans="1:6">
      <c r="A8" s="54"/>
      <c r="B8" s="53"/>
      <c r="C8" s="53"/>
      <c r="D8" s="53"/>
      <c r="E8" s="54"/>
      <c r="F8" s="14"/>
    </row>
    <row r="9" spans="1:6">
      <c r="A9" s="54"/>
      <c r="B9" s="53"/>
      <c r="C9" s="53"/>
      <c r="D9" s="53"/>
      <c r="E9" s="54"/>
      <c r="F9" s="14"/>
    </row>
    <row r="10" spans="1:6">
      <c r="A10" s="54"/>
      <c r="B10" s="53"/>
      <c r="C10" s="53"/>
      <c r="D10" s="53"/>
      <c r="E10" s="54"/>
      <c r="F10" s="14"/>
    </row>
    <row r="11" spans="1:6">
      <c r="A11" s="54"/>
      <c r="B11" s="53"/>
      <c r="C11" s="53"/>
      <c r="D11" s="53"/>
      <c r="E11" s="54"/>
      <c r="F11" s="14"/>
    </row>
    <row r="12" spans="1:5">
      <c r="A12" s="54"/>
      <c r="B12" s="53"/>
      <c r="C12" s="53"/>
      <c r="D12" s="53"/>
      <c r="E12" s="54"/>
    </row>
    <row r="13" spans="1:5">
      <c r="A13" s="54"/>
      <c r="B13" s="53"/>
      <c r="C13" s="53"/>
      <c r="D13" s="53"/>
      <c r="E13" s="54"/>
    </row>
    <row r="14" spans="1:5">
      <c r="A14" s="54"/>
      <c r="B14" s="53"/>
      <c r="C14" s="53"/>
      <c r="D14" s="53"/>
      <c r="E14" s="54"/>
    </row>
    <row r="15" spans="1:5">
      <c r="A15" s="54"/>
      <c r="B15" s="53"/>
      <c r="C15" s="53"/>
      <c r="D15" s="53"/>
      <c r="E15" s="54"/>
    </row>
    <row r="16" spans="1:5">
      <c r="A16" s="54"/>
      <c r="B16" s="53"/>
      <c r="C16" s="53"/>
      <c r="D16" s="53"/>
      <c r="E16" s="54"/>
    </row>
    <row r="17" spans="1:5">
      <c r="A17" s="54"/>
      <c r="B17" s="53"/>
      <c r="C17" s="53"/>
      <c r="D17" s="53"/>
      <c r="E17" s="54"/>
    </row>
    <row r="18" spans="1:5">
      <c r="A18" s="54"/>
      <c r="B18" s="53"/>
      <c r="C18" s="53"/>
      <c r="D18" s="53"/>
      <c r="E18" s="54"/>
    </row>
    <row r="19" spans="1:5">
      <c r="A19" s="56"/>
      <c r="B19" s="56"/>
      <c r="C19" s="56"/>
      <c r="D19" s="56"/>
      <c r="E19" s="56"/>
    </row>
    <row r="20" spans="2:3">
      <c r="B20" s="57"/>
      <c r="C20" s="57"/>
    </row>
    <row r="21" spans="2:2">
      <c r="B21" s="57"/>
    </row>
    <row r="22" spans="2:2">
      <c r="B22" s="57"/>
    </row>
    <row r="23" spans="2:2">
      <c r="B23" s="57"/>
    </row>
    <row r="24" spans="2:2">
      <c r="B24" s="57"/>
    </row>
  </sheetData>
  <sheetProtection selectLockedCells="1"/>
  <mergeCells count="2">
    <mergeCell ref="F4:F11"/>
    <mergeCell ref="A1:E2"/>
  </mergeCells>
  <dataValidations count="2">
    <dataValidation type="list" allowBlank="1" showInputMessage="1" showErrorMessage="1" sqref="E4:E18">
      <formula1>"是,否"</formula1>
    </dataValidation>
    <dataValidation type="list" allowBlank="1" showInputMessage="1" showErrorMessage="1" errorTitle="输入有误" error="只能从下来选项中选择" sqref="C5">
      <formula1>"2年,3年,4年,5年,6年,7年,8年,9年,10年"</formula1>
    </dataValidation>
  </dataValidations>
  <pageMargins left="0.75" right="0.75" top="0.979166666666667" bottom="0.979166666666667" header="0.509027777777778" footer="0.50902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B36" sqref="B36"/>
    </sheetView>
  </sheetViews>
  <sheetFormatPr defaultColWidth="9" defaultRowHeight="13.5"/>
  <cols>
    <col min="1" max="1" width="4.9" style="36" customWidth="1"/>
    <col min="2" max="2" width="22.8" style="36" customWidth="1"/>
    <col min="3" max="3" width="10.6" style="36" customWidth="1"/>
    <col min="4" max="4" width="25.8" style="36" customWidth="1"/>
    <col min="5" max="5" width="6.7" style="36" customWidth="1"/>
    <col min="6" max="6" width="7.5" style="36" customWidth="1"/>
    <col min="7" max="7" width="8.5" style="36" customWidth="1"/>
    <col min="8" max="8" width="14.4" style="36" customWidth="1"/>
    <col min="9" max="9" width="12.8" style="36" customWidth="1"/>
    <col min="10" max="12" width="9" style="36" customWidth="1"/>
    <col min="13" max="13" width="11.75" style="36" customWidth="1"/>
    <col min="14" max="14" width="13.125" style="36" customWidth="1"/>
    <col min="15" max="16384" width="9" style="36"/>
  </cols>
  <sheetData>
    <row r="1" s="36" customFormat="1" ht="23" customHeight="1" spans="1:9">
      <c r="A1" s="37"/>
      <c r="B1" s="37" t="s">
        <v>15</v>
      </c>
      <c r="C1" s="37"/>
      <c r="D1" s="37"/>
      <c r="E1" s="37"/>
      <c r="F1" s="37"/>
      <c r="G1" s="37"/>
      <c r="H1" s="37" t="s">
        <v>16</v>
      </c>
      <c r="I1" s="37">
        <v>35</v>
      </c>
    </row>
    <row r="2" s="36" customFormat="1" ht="31.5" customHeight="1" spans="1:10">
      <c r="A2" s="37" t="s">
        <v>1</v>
      </c>
      <c r="B2" s="37" t="s">
        <v>17</v>
      </c>
      <c r="C2" s="37" t="s">
        <v>18</v>
      </c>
      <c r="D2" s="38" t="s">
        <v>19</v>
      </c>
      <c r="E2" s="37" t="s">
        <v>20</v>
      </c>
      <c r="F2" s="37" t="s">
        <v>21</v>
      </c>
      <c r="G2" s="37" t="s">
        <v>22</v>
      </c>
      <c r="H2" s="37" t="s">
        <v>23</v>
      </c>
      <c r="I2" s="37" t="s">
        <v>24</v>
      </c>
      <c r="J2" s="45" t="s">
        <v>25</v>
      </c>
    </row>
    <row r="3" s="36" customFormat="1" ht="38" customHeight="1" spans="1:14">
      <c r="A3" s="39">
        <v>1</v>
      </c>
      <c r="B3" s="40" t="s">
        <v>26</v>
      </c>
      <c r="C3" s="41">
        <v>96800</v>
      </c>
      <c r="D3" s="42"/>
      <c r="E3" s="43">
        <v>10</v>
      </c>
      <c r="F3" s="44" t="s">
        <v>27</v>
      </c>
      <c r="G3" s="39">
        <f t="shared" ref="G3:G10" si="0">C3/E3</f>
        <v>9680</v>
      </c>
      <c r="H3" s="39">
        <f>C3/$C$18</f>
        <v>0.217807078730059</v>
      </c>
      <c r="I3" s="39">
        <f>H3*$I$1</f>
        <v>7.62324775555206</v>
      </c>
      <c r="J3" s="48" t="s">
        <v>28</v>
      </c>
      <c r="K3" s="49"/>
      <c r="L3" s="49"/>
      <c r="M3" s="49"/>
      <c r="N3" s="49"/>
    </row>
    <row r="4" s="36" customFormat="1" ht="34" customHeight="1" spans="1:14">
      <c r="A4" s="39">
        <v>2</v>
      </c>
      <c r="B4" s="40" t="s">
        <v>29</v>
      </c>
      <c r="C4" s="41">
        <v>86800</v>
      </c>
      <c r="D4" s="42"/>
      <c r="E4" s="43">
        <v>10</v>
      </c>
      <c r="F4" s="44" t="s">
        <v>27</v>
      </c>
      <c r="G4" s="39">
        <f t="shared" si="0"/>
        <v>8680</v>
      </c>
      <c r="H4" s="39">
        <f t="shared" ref="H3:H14" si="1">C4/$C$18</f>
        <v>0.195306347456292</v>
      </c>
      <c r="I4" s="39">
        <f>H4*$I$1</f>
        <v>6.83572216097023</v>
      </c>
      <c r="J4" s="49"/>
      <c r="K4" s="49"/>
      <c r="L4" s="49"/>
      <c r="M4" s="49"/>
      <c r="N4" s="49"/>
    </row>
    <row r="5" s="36" customFormat="1" ht="24" customHeight="1" spans="1:14">
      <c r="A5" s="39">
        <v>3</v>
      </c>
      <c r="B5" s="40" t="s">
        <v>30</v>
      </c>
      <c r="C5" s="41">
        <v>119200</v>
      </c>
      <c r="D5" s="42"/>
      <c r="E5" s="43">
        <v>40</v>
      </c>
      <c r="F5" s="44" t="s">
        <v>27</v>
      </c>
      <c r="G5" s="39">
        <f t="shared" si="0"/>
        <v>2980</v>
      </c>
      <c r="H5" s="39">
        <f t="shared" si="1"/>
        <v>0.268208716783295</v>
      </c>
      <c r="I5" s="39">
        <f>H5*$I$1</f>
        <v>9.38730508741534</v>
      </c>
      <c r="J5" s="49"/>
      <c r="K5" s="49"/>
      <c r="L5" s="49"/>
      <c r="M5" s="49"/>
      <c r="N5" s="49"/>
    </row>
    <row r="6" s="36" customFormat="1" ht="34" customHeight="1" spans="1:14">
      <c r="A6" s="39">
        <v>4</v>
      </c>
      <c r="B6" s="40" t="s">
        <v>31</v>
      </c>
      <c r="C6" s="41">
        <v>35200</v>
      </c>
      <c r="D6" s="42"/>
      <c r="E6" s="43">
        <v>40</v>
      </c>
      <c r="F6" s="44" t="s">
        <v>27</v>
      </c>
      <c r="G6" s="39">
        <f t="shared" si="0"/>
        <v>880</v>
      </c>
      <c r="H6" s="39">
        <f t="shared" si="1"/>
        <v>0.0792025740836577</v>
      </c>
      <c r="I6" s="39">
        <f>H6*$I$1</f>
        <v>2.77209009292802</v>
      </c>
      <c r="J6" s="49"/>
      <c r="K6" s="49"/>
      <c r="L6" s="49"/>
      <c r="M6" s="49"/>
      <c r="N6" s="49"/>
    </row>
    <row r="7" s="36" customFormat="1" ht="34" customHeight="1" spans="1:14">
      <c r="A7" s="39">
        <v>5</v>
      </c>
      <c r="B7" s="40" t="s">
        <v>32</v>
      </c>
      <c r="C7" s="41">
        <v>97570</v>
      </c>
      <c r="D7" s="42"/>
      <c r="E7" s="43">
        <v>10</v>
      </c>
      <c r="F7" s="44" t="s">
        <v>27</v>
      </c>
      <c r="G7" s="39">
        <f t="shared" si="0"/>
        <v>9757</v>
      </c>
      <c r="H7" s="39">
        <f t="shared" si="1"/>
        <v>0.219539635038139</v>
      </c>
      <c r="I7" s="39">
        <f>H7*$I$1</f>
        <v>7.68388722633486</v>
      </c>
      <c r="J7" s="49"/>
      <c r="K7" s="49"/>
      <c r="L7" s="49"/>
      <c r="M7" s="49"/>
      <c r="N7" s="49"/>
    </row>
    <row r="8" s="36" customFormat="1" ht="21" customHeight="1" spans="1:14">
      <c r="A8" s="39">
        <v>6</v>
      </c>
      <c r="B8" s="40" t="s">
        <v>33</v>
      </c>
      <c r="C8" s="41">
        <v>8860</v>
      </c>
      <c r="D8" s="42"/>
      <c r="E8" s="43">
        <v>10</v>
      </c>
      <c r="F8" s="44" t="s">
        <v>27</v>
      </c>
      <c r="G8" s="39">
        <f t="shared" si="0"/>
        <v>886</v>
      </c>
      <c r="H8" s="39">
        <f t="shared" si="1"/>
        <v>0.019935647908557</v>
      </c>
      <c r="I8" s="39">
        <f>H8*$I$1</f>
        <v>0.697747676799496</v>
      </c>
      <c r="J8" s="49"/>
      <c r="K8" s="49"/>
      <c r="L8" s="49"/>
      <c r="M8" s="49"/>
      <c r="N8" s="49"/>
    </row>
    <row r="9" s="36" customFormat="1" ht="21" customHeight="1" spans="1:14">
      <c r="A9" s="39">
        <v>7</v>
      </c>
      <c r="B9" s="40"/>
      <c r="C9" s="41"/>
      <c r="D9" s="42"/>
      <c r="E9" s="43"/>
      <c r="F9" s="44"/>
      <c r="G9" s="39" t="e">
        <f t="shared" si="0"/>
        <v>#DIV/0!</v>
      </c>
      <c r="H9" s="39">
        <f t="shared" si="1"/>
        <v>0</v>
      </c>
      <c r="I9" s="39">
        <f>H9*$I$1</f>
        <v>0</v>
      </c>
      <c r="J9" s="49"/>
      <c r="K9" s="49"/>
      <c r="L9" s="49"/>
      <c r="M9" s="49"/>
      <c r="N9" s="49"/>
    </row>
    <row r="10" s="36" customFormat="1" ht="21" customHeight="1" spans="1:14">
      <c r="A10" s="39">
        <v>8</v>
      </c>
      <c r="B10" s="40"/>
      <c r="C10" s="41"/>
      <c r="D10" s="42"/>
      <c r="E10" s="43"/>
      <c r="F10" s="44"/>
      <c r="G10" s="39" t="e">
        <f t="shared" si="0"/>
        <v>#DIV/0!</v>
      </c>
      <c r="H10" s="39">
        <f t="shared" si="1"/>
        <v>0</v>
      </c>
      <c r="I10" s="39">
        <f>H10*$I$1</f>
        <v>0</v>
      </c>
      <c r="J10" s="49"/>
      <c r="K10" s="49"/>
      <c r="L10" s="49"/>
      <c r="M10" s="49"/>
      <c r="N10" s="49"/>
    </row>
    <row r="11" s="36" customFormat="1" spans="2:8">
      <c r="B11" s="45"/>
      <c r="C11" s="45"/>
      <c r="D11" s="45"/>
      <c r="E11" s="45"/>
      <c r="F11" s="45"/>
      <c r="G11" s="45"/>
      <c r="H11" s="45"/>
    </row>
    <row r="12" s="36" customFormat="1" spans="2:8">
      <c r="B12" s="45"/>
      <c r="C12" s="45"/>
      <c r="D12" s="45"/>
      <c r="E12" s="45"/>
      <c r="F12" s="45"/>
      <c r="G12" s="45"/>
      <c r="H12" s="45"/>
    </row>
    <row r="18" s="36" customFormat="1" spans="2:3">
      <c r="B18" s="46" t="s">
        <v>34</v>
      </c>
      <c r="C18" s="47">
        <f>SUM(C3:C13)</f>
        <v>444430</v>
      </c>
    </row>
  </sheetData>
  <sheetProtection selectLockedCells="1"/>
  <mergeCells count="1">
    <mergeCell ref="J3:N10"/>
  </mergeCells>
  <dataValidations count="1">
    <dataValidation type="decimal" operator="greaterThan" allowBlank="1" showInputMessage="1" showErrorMessage="1" sqref="C7 C8 C9 C10 C3:C6">
      <formula1>0</formula1>
    </dataValidation>
  </dataValidations>
  <pageMargins left="0.309027777777778" right="0.309027777777778" top="0.75" bottom="0.75" header="0.309027777777778" footer="0.30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zoomScale="130" zoomScaleNormal="130" workbookViewId="0">
      <pane xSplit="1" ySplit="2" topLeftCell="B3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3.5"/>
  <cols>
    <col min="1" max="1" width="5.75" style="2" customWidth="1"/>
    <col min="2" max="2" width="33.5" style="3" customWidth="1"/>
    <col min="3" max="3" width="10.75" style="3" customWidth="1"/>
    <col min="4" max="4" width="12" style="2" customWidth="1"/>
    <col min="5" max="6" width="9.75" style="2" customWidth="1"/>
    <col min="7" max="7" width="59.75" style="15" customWidth="1"/>
    <col min="8" max="8" width="13.625" style="2" customWidth="1"/>
    <col min="9" max="9" width="43" style="2" customWidth="1"/>
    <col min="10" max="10" width="9" style="2"/>
    <col min="11" max="11" width="13.25" style="2" customWidth="1"/>
    <col min="12" max="16384" width="9" style="2"/>
  </cols>
  <sheetData>
    <row r="1" s="1" customFormat="1" ht="27" spans="1:8">
      <c r="A1" s="4" t="s">
        <v>35</v>
      </c>
      <c r="B1" s="5" t="str">
        <f>设备清单!B3</f>
        <v>工业机械手臂项目套件&amp;六自由度AI视觉机械手臂</v>
      </c>
      <c r="C1" s="5" t="s">
        <v>36</v>
      </c>
      <c r="D1" s="5">
        <f>设备清单!I3</f>
        <v>7.62324775555206</v>
      </c>
      <c r="E1" s="4" t="s">
        <v>37</v>
      </c>
      <c r="F1" s="5">
        <f>SUM(E3:E98)</f>
        <v>21</v>
      </c>
      <c r="G1" s="27"/>
      <c r="H1" s="6"/>
    </row>
    <row r="2" s="1" customFormat="1" ht="24.6" customHeight="1" spans="1:7">
      <c r="A2" s="5" t="s">
        <v>38</v>
      </c>
      <c r="B2" s="5" t="s">
        <v>39</v>
      </c>
      <c r="C2" s="5" t="s">
        <v>40</v>
      </c>
      <c r="D2" s="5" t="s">
        <v>41</v>
      </c>
      <c r="E2" s="5" t="s">
        <v>42</v>
      </c>
      <c r="F2" s="5" t="s">
        <v>43</v>
      </c>
      <c r="G2" s="28" t="s">
        <v>4</v>
      </c>
    </row>
    <row r="3" ht="132" customHeight="1" spans="1:9">
      <c r="A3" s="8">
        <v>1</v>
      </c>
      <c r="B3" s="26" t="s">
        <v>44</v>
      </c>
      <c r="C3" s="10" t="s">
        <v>45</v>
      </c>
      <c r="D3" s="11" t="s">
        <v>46</v>
      </c>
      <c r="E3" s="12">
        <f>IF(C3="关键参数",2,IF(C3="非关键参数",1,""))</f>
        <v>2</v>
      </c>
      <c r="F3" s="13">
        <f>E3/$F$1*$D$1</f>
        <v>0.726023595766863</v>
      </c>
      <c r="G3" s="14" t="s">
        <v>47</v>
      </c>
      <c r="H3" s="29"/>
      <c r="I3" s="34"/>
    </row>
    <row r="4" ht="63.75" spans="1:9">
      <c r="A4" s="8">
        <v>2</v>
      </c>
      <c r="B4" s="30" t="s">
        <v>48</v>
      </c>
      <c r="C4" s="10" t="s">
        <v>49</v>
      </c>
      <c r="D4" s="11" t="s">
        <v>46</v>
      </c>
      <c r="E4" s="12">
        <f>IF(C4="关键参数",2,IF(C4="非关键参数",1,""))</f>
        <v>1</v>
      </c>
      <c r="F4" s="13">
        <f>E4/$F$1*$D$1</f>
        <v>0.363011797883431</v>
      </c>
      <c r="G4" s="14"/>
      <c r="H4" s="31"/>
      <c r="I4" s="35"/>
    </row>
    <row r="5" ht="63.75" spans="1:9">
      <c r="A5" s="8">
        <v>3</v>
      </c>
      <c r="B5" s="26" t="s">
        <v>50</v>
      </c>
      <c r="C5" s="10" t="s">
        <v>49</v>
      </c>
      <c r="D5" s="11" t="s">
        <v>46</v>
      </c>
      <c r="E5" s="12">
        <f t="shared" ref="E5:E8" si="0">IF(C5="关键参数",2,IF(C5="非关键参数",1,""))</f>
        <v>1</v>
      </c>
      <c r="F5" s="13">
        <f>E5/$F$1*$D$1</f>
        <v>0.363011797883431</v>
      </c>
      <c r="G5" s="14"/>
      <c r="H5" s="29"/>
      <c r="I5" s="35"/>
    </row>
    <row r="6" ht="63.75" spans="1:9">
      <c r="A6" s="8">
        <v>4</v>
      </c>
      <c r="B6" s="9" t="s">
        <v>51</v>
      </c>
      <c r="C6" s="10" t="s">
        <v>49</v>
      </c>
      <c r="D6" s="11" t="s">
        <v>46</v>
      </c>
      <c r="E6" s="12">
        <f t="shared" si="0"/>
        <v>1</v>
      </c>
      <c r="F6" s="13">
        <f>E6/$F$1*$D$1</f>
        <v>0.363011797883431</v>
      </c>
      <c r="G6" s="14"/>
      <c r="I6" s="34"/>
    </row>
    <row r="7" ht="51" spans="1:12">
      <c r="A7" s="8">
        <v>5</v>
      </c>
      <c r="B7" s="9" t="s">
        <v>52</v>
      </c>
      <c r="C7" s="10" t="s">
        <v>45</v>
      </c>
      <c r="D7" s="11" t="s">
        <v>46</v>
      </c>
      <c r="E7" s="12">
        <f t="shared" si="0"/>
        <v>2</v>
      </c>
      <c r="F7" s="13">
        <f t="shared" ref="F4:F13" si="1">E7/$F$1*$D$1</f>
        <v>0.726023595766863</v>
      </c>
      <c r="G7" s="14"/>
      <c r="H7" s="29"/>
      <c r="I7" s="35"/>
      <c r="J7" s="21"/>
      <c r="K7" s="21"/>
      <c r="L7" s="21"/>
    </row>
    <row r="8" ht="67.5" spans="1:12">
      <c r="A8" s="8">
        <v>6</v>
      </c>
      <c r="B8" s="17" t="s">
        <v>53</v>
      </c>
      <c r="C8" s="10" t="s">
        <v>49</v>
      </c>
      <c r="D8" s="11" t="s">
        <v>46</v>
      </c>
      <c r="E8" s="12">
        <f>IF(C8="关键参数",5,IF(C8="非关键参数",1,""))</f>
        <v>1</v>
      </c>
      <c r="F8" s="13">
        <f>E8/$F$1*$D$1</f>
        <v>0.363011797883431</v>
      </c>
      <c r="G8" s="14"/>
      <c r="H8" s="29"/>
      <c r="I8" s="35"/>
      <c r="J8" s="21"/>
      <c r="K8" s="21"/>
      <c r="L8" s="21"/>
    </row>
    <row r="9" ht="54" spans="1:12">
      <c r="A9" s="8">
        <v>7</v>
      </c>
      <c r="B9" s="17" t="s">
        <v>54</v>
      </c>
      <c r="C9" s="10" t="s">
        <v>49</v>
      </c>
      <c r="D9" s="11" t="s">
        <v>46</v>
      </c>
      <c r="E9" s="12">
        <f t="shared" ref="E6:E13" si="2">IF(C9="关键参数",2,IF(C9="非关键参数",1,""))</f>
        <v>1</v>
      </c>
      <c r="F9" s="13">
        <f t="shared" si="1"/>
        <v>0.363011797883431</v>
      </c>
      <c r="G9" s="14"/>
      <c r="I9" s="35"/>
      <c r="J9" s="21"/>
      <c r="K9" s="21"/>
      <c r="L9" s="21"/>
    </row>
    <row r="10" ht="54" spans="1:12">
      <c r="A10" s="8">
        <v>8</v>
      </c>
      <c r="B10" s="17" t="s">
        <v>55</v>
      </c>
      <c r="C10" s="10" t="s">
        <v>45</v>
      </c>
      <c r="D10" s="11" t="s">
        <v>46</v>
      </c>
      <c r="E10" s="12">
        <f t="shared" si="2"/>
        <v>2</v>
      </c>
      <c r="F10" s="13">
        <f t="shared" si="1"/>
        <v>0.726023595766863</v>
      </c>
      <c r="G10" s="14"/>
      <c r="I10" s="35"/>
      <c r="J10" s="21"/>
      <c r="K10" s="21"/>
      <c r="L10" s="21"/>
    </row>
    <row r="11" ht="108" spans="1:12">
      <c r="A11" s="8">
        <v>11</v>
      </c>
      <c r="B11" s="17" t="s">
        <v>56</v>
      </c>
      <c r="C11" s="10" t="s">
        <v>49</v>
      </c>
      <c r="D11" s="11" t="s">
        <v>46</v>
      </c>
      <c r="E11" s="12">
        <f t="shared" si="2"/>
        <v>1</v>
      </c>
      <c r="F11" s="13">
        <f t="shared" si="1"/>
        <v>0.363011797883431</v>
      </c>
      <c r="G11" s="14"/>
      <c r="I11" s="35"/>
      <c r="J11" s="21"/>
      <c r="K11" s="21"/>
      <c r="L11" s="21"/>
    </row>
    <row r="12" ht="54" spans="1:9">
      <c r="A12" s="8">
        <v>12</v>
      </c>
      <c r="B12" s="18" t="s">
        <v>57</v>
      </c>
      <c r="C12" s="10" t="s">
        <v>49</v>
      </c>
      <c r="D12" s="11" t="s">
        <v>46</v>
      </c>
      <c r="E12" s="12">
        <f t="shared" si="2"/>
        <v>1</v>
      </c>
      <c r="F12" s="13">
        <f t="shared" si="1"/>
        <v>0.363011797883431</v>
      </c>
      <c r="G12" s="14"/>
      <c r="I12" s="35"/>
    </row>
    <row r="13" ht="81" spans="1:9">
      <c r="A13" s="8">
        <v>13</v>
      </c>
      <c r="B13" s="18" t="s">
        <v>58</v>
      </c>
      <c r="C13" s="10" t="s">
        <v>45</v>
      </c>
      <c r="D13" s="11" t="s">
        <v>46</v>
      </c>
      <c r="E13" s="12">
        <f t="shared" si="2"/>
        <v>2</v>
      </c>
      <c r="F13" s="13">
        <f t="shared" si="1"/>
        <v>0.726023595766863</v>
      </c>
      <c r="G13" s="14"/>
      <c r="I13" s="35"/>
    </row>
    <row r="14" ht="40.5" spans="1:9">
      <c r="A14" s="8">
        <v>14</v>
      </c>
      <c r="B14" s="18" t="s">
        <v>59</v>
      </c>
      <c r="C14" s="10" t="s">
        <v>45</v>
      </c>
      <c r="D14" s="11" t="s">
        <v>46</v>
      </c>
      <c r="E14" s="12">
        <f t="shared" ref="E14:E30" si="3">IF(C14="关键参数",2,IF(C14="非关键参数",1,""))</f>
        <v>2</v>
      </c>
      <c r="F14" s="13">
        <f t="shared" ref="F14:F30" si="4">E14/$F$1*$D$1</f>
        <v>0.726023595766863</v>
      </c>
      <c r="G14" s="14"/>
      <c r="I14" s="35"/>
    </row>
    <row r="15" ht="54" spans="1:9">
      <c r="A15" s="8">
        <v>15</v>
      </c>
      <c r="B15" s="18" t="s">
        <v>60</v>
      </c>
      <c r="C15" s="10" t="s">
        <v>45</v>
      </c>
      <c r="D15" s="11" t="s">
        <v>46</v>
      </c>
      <c r="E15" s="12">
        <f t="shared" si="3"/>
        <v>2</v>
      </c>
      <c r="F15" s="13">
        <f t="shared" si="4"/>
        <v>0.726023595766863</v>
      </c>
      <c r="G15" s="14"/>
      <c r="I15" s="35"/>
    </row>
    <row r="16" ht="67.5" spans="1:9">
      <c r="A16" s="8">
        <v>16</v>
      </c>
      <c r="B16" s="18" t="s">
        <v>61</v>
      </c>
      <c r="C16" s="10" t="s">
        <v>45</v>
      </c>
      <c r="D16" s="11" t="s">
        <v>46</v>
      </c>
      <c r="E16" s="12">
        <f t="shared" si="3"/>
        <v>2</v>
      </c>
      <c r="F16" s="13">
        <f t="shared" si="4"/>
        <v>0.726023595766863</v>
      </c>
      <c r="G16" s="14"/>
      <c r="I16" s="35"/>
    </row>
    <row r="17" spans="1:7">
      <c r="A17" s="8">
        <v>17</v>
      </c>
      <c r="C17" s="10"/>
      <c r="D17" s="11"/>
      <c r="E17" s="12" t="str">
        <f t="shared" si="3"/>
        <v/>
      </c>
      <c r="F17" s="13" t="e">
        <f t="shared" si="4"/>
        <v>#VALUE!</v>
      </c>
      <c r="G17" s="32"/>
    </row>
    <row r="18" spans="1:7">
      <c r="A18" s="8">
        <v>18</v>
      </c>
      <c r="B18" s="18"/>
      <c r="C18" s="10"/>
      <c r="D18" s="11"/>
      <c r="E18" s="12" t="str">
        <f t="shared" si="3"/>
        <v/>
      </c>
      <c r="F18" s="13" t="e">
        <f t="shared" si="4"/>
        <v>#VALUE!</v>
      </c>
      <c r="G18" s="32"/>
    </row>
    <row r="19" spans="1:7">
      <c r="A19" s="8">
        <v>19</v>
      </c>
      <c r="B19" s="18"/>
      <c r="C19" s="10"/>
      <c r="D19" s="11"/>
      <c r="E19" s="12" t="str">
        <f t="shared" si="3"/>
        <v/>
      </c>
      <c r="F19" s="13" t="e">
        <f t="shared" si="4"/>
        <v>#VALUE!</v>
      </c>
      <c r="G19" s="32"/>
    </row>
    <row r="20" spans="1:7">
      <c r="A20" s="8">
        <v>20</v>
      </c>
      <c r="B20" s="18"/>
      <c r="C20" s="10"/>
      <c r="D20" s="11"/>
      <c r="E20" s="12" t="str">
        <f t="shared" si="3"/>
        <v/>
      </c>
      <c r="F20" s="13" t="e">
        <f t="shared" si="4"/>
        <v>#VALUE!</v>
      </c>
      <c r="G20" s="32"/>
    </row>
    <row r="21" spans="1:7">
      <c r="A21" s="8">
        <v>21</v>
      </c>
      <c r="B21" s="18"/>
      <c r="C21" s="10"/>
      <c r="D21" s="11"/>
      <c r="E21" s="12" t="str">
        <f t="shared" si="3"/>
        <v/>
      </c>
      <c r="F21" s="13" t="e">
        <f t="shared" si="4"/>
        <v>#VALUE!</v>
      </c>
      <c r="G21" s="32"/>
    </row>
    <row r="22" spans="1:6">
      <c r="A22" s="8">
        <v>22</v>
      </c>
      <c r="B22" s="18"/>
      <c r="C22" s="10"/>
      <c r="D22" s="11"/>
      <c r="E22" s="12" t="str">
        <f t="shared" si="3"/>
        <v/>
      </c>
      <c r="F22" s="13" t="e">
        <f t="shared" si="4"/>
        <v>#VALUE!</v>
      </c>
    </row>
    <row r="23" spans="1:6">
      <c r="A23" s="8">
        <v>23</v>
      </c>
      <c r="B23" s="18"/>
      <c r="C23" s="10"/>
      <c r="D23" s="11"/>
      <c r="E23" s="12" t="str">
        <f t="shared" si="3"/>
        <v/>
      </c>
      <c r="F23" s="13" t="e">
        <f t="shared" si="4"/>
        <v>#VALUE!</v>
      </c>
    </row>
    <row r="24" spans="1:6">
      <c r="A24" s="8">
        <v>24</v>
      </c>
      <c r="B24" s="18"/>
      <c r="C24" s="10"/>
      <c r="D24" s="11"/>
      <c r="E24" s="12" t="str">
        <f t="shared" si="3"/>
        <v/>
      </c>
      <c r="F24" s="13" t="e">
        <f t="shared" si="4"/>
        <v>#VALUE!</v>
      </c>
    </row>
    <row r="25" spans="1:6">
      <c r="A25" s="8">
        <v>25</v>
      </c>
      <c r="B25" s="18"/>
      <c r="C25" s="10"/>
      <c r="D25" s="11"/>
      <c r="E25" s="12" t="str">
        <f t="shared" si="3"/>
        <v/>
      </c>
      <c r="F25" s="13" t="e">
        <f t="shared" si="4"/>
        <v>#VALUE!</v>
      </c>
    </row>
    <row r="26" spans="1:6">
      <c r="A26" s="8">
        <v>26</v>
      </c>
      <c r="B26" s="18"/>
      <c r="C26" s="10"/>
      <c r="D26" s="11"/>
      <c r="E26" s="12" t="str">
        <f t="shared" si="3"/>
        <v/>
      </c>
      <c r="F26" s="13" t="e">
        <f t="shared" si="4"/>
        <v>#VALUE!</v>
      </c>
    </row>
    <row r="27" spans="1:6">
      <c r="A27" s="8">
        <v>27</v>
      </c>
      <c r="B27" s="18"/>
      <c r="C27" s="10"/>
      <c r="D27" s="11"/>
      <c r="E27" s="12" t="str">
        <f t="shared" si="3"/>
        <v/>
      </c>
      <c r="F27" s="13" t="e">
        <f t="shared" si="4"/>
        <v>#VALUE!</v>
      </c>
    </row>
    <row r="28" spans="1:6">
      <c r="A28" s="8">
        <v>28</v>
      </c>
      <c r="B28" s="18"/>
      <c r="C28" s="10"/>
      <c r="D28" s="11"/>
      <c r="E28" s="12" t="str">
        <f t="shared" si="3"/>
        <v/>
      </c>
      <c r="F28" s="13" t="e">
        <f t="shared" si="4"/>
        <v>#VALUE!</v>
      </c>
    </row>
    <row r="29" spans="1:6">
      <c r="A29" s="8">
        <v>29</v>
      </c>
      <c r="B29" s="18"/>
      <c r="C29" s="10"/>
      <c r="D29" s="11"/>
      <c r="E29" s="12" t="str">
        <f t="shared" si="3"/>
        <v/>
      </c>
      <c r="F29" s="13" t="e">
        <f t="shared" si="4"/>
        <v>#VALUE!</v>
      </c>
    </row>
    <row r="30" spans="1:6">
      <c r="A30" s="8">
        <v>30</v>
      </c>
      <c r="B30" s="18"/>
      <c r="C30" s="10"/>
      <c r="D30" s="11"/>
      <c r="E30" s="12" t="str">
        <f t="shared" si="3"/>
        <v/>
      </c>
      <c r="F30" s="13" t="e">
        <f t="shared" si="4"/>
        <v>#VALUE!</v>
      </c>
    </row>
    <row r="31" spans="1:6">
      <c r="A31" s="19"/>
      <c r="B31" s="19"/>
      <c r="C31" s="19"/>
      <c r="D31" s="19"/>
      <c r="E31" s="19"/>
      <c r="F31" s="19"/>
    </row>
    <row r="32" spans="2:8">
      <c r="B32" s="20"/>
      <c r="C32" s="19"/>
      <c r="D32" s="19"/>
      <c r="E32" s="19"/>
      <c r="F32" s="19"/>
      <c r="G32" s="33"/>
      <c r="H32" s="19"/>
    </row>
    <row r="33" spans="2:8">
      <c r="B33" s="20"/>
      <c r="C33" s="19"/>
      <c r="D33" s="19"/>
      <c r="E33" s="19"/>
      <c r="F33" s="19"/>
      <c r="G33" s="33"/>
      <c r="H33" s="19"/>
    </row>
    <row r="34" spans="2:8">
      <c r="B34" s="20"/>
      <c r="C34" s="19"/>
      <c r="D34" s="19"/>
      <c r="E34" s="19"/>
      <c r="F34" s="19"/>
      <c r="G34" s="33"/>
      <c r="H34" s="19"/>
    </row>
    <row r="35" spans="1:8">
      <c r="A35" s="19"/>
      <c r="B35" s="20"/>
      <c r="C35" s="19"/>
      <c r="D35" s="19"/>
      <c r="E35" s="19"/>
      <c r="F35" s="19"/>
      <c r="G35" s="33"/>
      <c r="H35" s="19"/>
    </row>
    <row r="36" spans="1:8">
      <c r="A36" s="19"/>
      <c r="B36" s="20"/>
      <c r="D36" s="3"/>
      <c r="E36" s="3"/>
      <c r="F36" s="19"/>
      <c r="G36" s="33"/>
      <c r="H36" s="19"/>
    </row>
    <row r="37" spans="1:8">
      <c r="A37" s="19"/>
      <c r="C37" s="19"/>
      <c r="D37" s="19"/>
      <c r="E37" s="19"/>
      <c r="F37" s="19"/>
      <c r="G37" s="33"/>
      <c r="H37" s="19"/>
    </row>
    <row r="38" spans="1:8">
      <c r="A38" s="19"/>
      <c r="B38" s="19"/>
      <c r="C38" s="19"/>
      <c r="D38" s="19"/>
      <c r="E38" s="19"/>
      <c r="F38" s="19"/>
      <c r="G38" s="33"/>
      <c r="H38" s="19"/>
    </row>
    <row r="39" spans="1:8">
      <c r="A39" s="19"/>
      <c r="B39" s="19"/>
      <c r="C39" s="19"/>
      <c r="D39" s="19"/>
      <c r="E39" s="19"/>
      <c r="F39" s="19"/>
      <c r="G39" s="33"/>
      <c r="H39" s="19"/>
    </row>
    <row r="40" spans="1:8">
      <c r="A40" s="19"/>
      <c r="B40" s="19"/>
      <c r="C40" s="19"/>
      <c r="D40" s="19"/>
      <c r="E40" s="19"/>
      <c r="F40" s="19"/>
      <c r="G40" s="33"/>
      <c r="H40" s="19"/>
    </row>
    <row r="41" spans="1:8">
      <c r="A41" s="19"/>
      <c r="B41" s="19"/>
      <c r="C41" s="19"/>
      <c r="D41" s="19"/>
      <c r="E41" s="19"/>
      <c r="F41" s="19"/>
      <c r="G41" s="33"/>
      <c r="H41" s="19"/>
    </row>
    <row r="42" spans="1:8">
      <c r="A42" s="19"/>
      <c r="B42" s="19"/>
      <c r="C42" s="19"/>
      <c r="D42" s="19"/>
      <c r="E42" s="19"/>
      <c r="F42" s="19"/>
      <c r="G42" s="33"/>
      <c r="H42" s="19"/>
    </row>
    <row r="43" spans="1:8">
      <c r="A43" s="19"/>
      <c r="B43" s="19"/>
      <c r="C43" s="19"/>
      <c r="D43" s="19"/>
      <c r="E43" s="19"/>
      <c r="F43" s="19"/>
      <c r="G43" s="33"/>
      <c r="H43" s="19"/>
    </row>
    <row r="44" spans="1:8">
      <c r="A44" s="19"/>
      <c r="B44" s="19"/>
      <c r="C44" s="19"/>
      <c r="D44" s="19"/>
      <c r="E44" s="19"/>
      <c r="F44" s="19"/>
      <c r="G44" s="33"/>
      <c r="H44" s="19"/>
    </row>
    <row r="45" spans="1:8">
      <c r="A45" s="19"/>
      <c r="B45" s="19"/>
      <c r="C45" s="19"/>
      <c r="D45" s="19"/>
      <c r="E45" s="19"/>
      <c r="F45" s="19"/>
      <c r="G45" s="33"/>
      <c r="H45" s="19"/>
    </row>
    <row r="46" spans="1:8">
      <c r="A46" s="19"/>
      <c r="B46" s="19"/>
      <c r="C46" s="19"/>
      <c r="D46" s="19"/>
      <c r="E46" s="19"/>
      <c r="F46" s="19"/>
      <c r="G46" s="33"/>
      <c r="H46" s="19"/>
    </row>
    <row r="47" spans="1:8">
      <c r="A47" s="19"/>
      <c r="B47" s="19"/>
      <c r="C47" s="19"/>
      <c r="D47" s="19"/>
      <c r="E47" s="19"/>
      <c r="F47" s="19"/>
      <c r="G47" s="33"/>
      <c r="H47" s="19"/>
    </row>
    <row r="48" spans="1:8">
      <c r="A48" s="19"/>
      <c r="B48" s="19"/>
      <c r="C48" s="19"/>
      <c r="D48" s="19"/>
      <c r="E48" s="19"/>
      <c r="F48" s="19"/>
      <c r="G48" s="33"/>
      <c r="H48" s="19"/>
    </row>
    <row r="49" spans="1:8">
      <c r="A49" s="19"/>
      <c r="B49" s="19"/>
      <c r="C49" s="19"/>
      <c r="D49" s="19"/>
      <c r="E49" s="19"/>
      <c r="F49" s="19"/>
      <c r="G49" s="33"/>
      <c r="H49" s="19"/>
    </row>
    <row r="50" spans="1:8">
      <c r="A50" s="19"/>
      <c r="B50" s="19"/>
      <c r="C50" s="19"/>
      <c r="D50" s="19"/>
      <c r="E50" s="19"/>
      <c r="F50" s="19"/>
      <c r="G50" s="33"/>
      <c r="H50" s="19"/>
    </row>
    <row r="51" spans="1:8">
      <c r="A51" s="19"/>
      <c r="B51" s="19"/>
      <c r="C51" s="19"/>
      <c r="D51" s="19"/>
      <c r="E51" s="19"/>
      <c r="F51" s="19"/>
      <c r="G51" s="33"/>
      <c r="H51" s="19"/>
    </row>
    <row r="52" spans="1:8">
      <c r="A52" s="19"/>
      <c r="B52" s="19"/>
      <c r="C52" s="19"/>
      <c r="D52" s="19"/>
      <c r="E52" s="19"/>
      <c r="F52" s="19"/>
      <c r="G52" s="33"/>
      <c r="H52" s="19"/>
    </row>
    <row r="53" spans="1:8">
      <c r="A53" s="19"/>
      <c r="B53" s="19"/>
      <c r="C53" s="19"/>
      <c r="D53" s="19"/>
      <c r="E53" s="19"/>
      <c r="F53" s="19"/>
      <c r="G53" s="33"/>
      <c r="H53" s="19"/>
    </row>
    <row r="54" spans="1:8">
      <c r="A54" s="19"/>
      <c r="B54" s="19"/>
      <c r="C54" s="19"/>
      <c r="D54" s="19"/>
      <c r="E54" s="19"/>
      <c r="F54" s="19"/>
      <c r="G54" s="33"/>
      <c r="H54" s="19"/>
    </row>
    <row r="55" spans="1:8">
      <c r="A55" s="19"/>
      <c r="B55" s="19"/>
      <c r="C55" s="19"/>
      <c r="D55" s="19"/>
      <c r="E55" s="19"/>
      <c r="F55" s="19"/>
      <c r="G55" s="33"/>
      <c r="H55" s="19"/>
    </row>
    <row r="56" spans="1:8">
      <c r="A56" s="19"/>
      <c r="B56" s="19"/>
      <c r="C56" s="19"/>
      <c r="D56" s="19"/>
      <c r="E56" s="19"/>
      <c r="F56" s="19"/>
      <c r="G56" s="33"/>
      <c r="H56" s="19"/>
    </row>
    <row r="57" spans="1:8">
      <c r="A57" s="19"/>
      <c r="B57" s="19"/>
      <c r="C57" s="19"/>
      <c r="D57" s="19"/>
      <c r="E57" s="19"/>
      <c r="F57" s="19"/>
      <c r="G57" s="33"/>
      <c r="H57" s="19"/>
    </row>
    <row r="58" spans="1:8">
      <c r="A58" s="19"/>
      <c r="B58" s="19"/>
      <c r="C58" s="19"/>
      <c r="D58" s="19"/>
      <c r="E58" s="19"/>
      <c r="F58" s="19"/>
      <c r="G58" s="33"/>
      <c r="H58" s="19"/>
    </row>
    <row r="59" spans="1:8">
      <c r="A59" s="19"/>
      <c r="B59" s="19"/>
      <c r="C59" s="19"/>
      <c r="D59" s="19"/>
      <c r="E59" s="19"/>
      <c r="F59" s="19"/>
      <c r="G59" s="33"/>
      <c r="H59" s="19"/>
    </row>
    <row r="60" spans="1:8">
      <c r="A60" s="19"/>
      <c r="B60" s="19"/>
      <c r="C60" s="19"/>
      <c r="D60" s="19"/>
      <c r="E60" s="19"/>
      <c r="F60" s="19"/>
      <c r="G60" s="33"/>
      <c r="H60" s="19"/>
    </row>
    <row r="61" spans="1:8">
      <c r="A61" s="19"/>
      <c r="B61" s="19"/>
      <c r="C61" s="19"/>
      <c r="D61" s="19"/>
      <c r="E61" s="19"/>
      <c r="F61" s="19"/>
      <c r="G61" s="33"/>
      <c r="H61" s="19"/>
    </row>
    <row r="62" spans="1:8">
      <c r="A62" s="19"/>
      <c r="B62" s="19"/>
      <c r="C62" s="19"/>
      <c r="D62" s="19"/>
      <c r="E62" s="19"/>
      <c r="F62" s="19"/>
      <c r="G62" s="33"/>
      <c r="H62" s="19"/>
    </row>
    <row r="63" spans="1:8">
      <c r="A63" s="19"/>
      <c r="B63" s="19"/>
      <c r="C63" s="19"/>
      <c r="D63" s="19"/>
      <c r="E63" s="19"/>
      <c r="F63" s="19"/>
      <c r="G63" s="33"/>
      <c r="H63" s="19"/>
    </row>
    <row r="64" spans="1:8">
      <c r="A64" s="19"/>
      <c r="B64" s="19"/>
      <c r="C64" s="19"/>
      <c r="D64" s="19"/>
      <c r="E64" s="19"/>
      <c r="F64" s="19"/>
      <c r="G64" s="33"/>
      <c r="H64" s="19"/>
    </row>
    <row r="65" spans="1:8">
      <c r="A65" s="19"/>
      <c r="B65" s="19"/>
      <c r="C65" s="19"/>
      <c r="D65" s="19"/>
      <c r="E65" s="19"/>
      <c r="F65" s="19"/>
      <c r="G65" s="33"/>
      <c r="H65" s="19"/>
    </row>
    <row r="66" spans="1:8">
      <c r="A66" s="19"/>
      <c r="B66" s="19"/>
      <c r="C66" s="19"/>
      <c r="D66" s="19"/>
      <c r="E66" s="19"/>
      <c r="F66" s="19"/>
      <c r="G66" s="33"/>
      <c r="H66" s="19"/>
    </row>
    <row r="67" spans="1:8">
      <c r="A67" s="19"/>
      <c r="B67" s="19"/>
      <c r="C67" s="19"/>
      <c r="D67" s="19"/>
      <c r="E67" s="19"/>
      <c r="F67" s="19"/>
      <c r="G67" s="33"/>
      <c r="H67" s="19"/>
    </row>
    <row r="68" spans="1:8">
      <c r="A68" s="19"/>
      <c r="B68" s="19"/>
      <c r="C68" s="19"/>
      <c r="D68" s="19"/>
      <c r="E68" s="19"/>
      <c r="F68" s="19"/>
      <c r="G68" s="33"/>
      <c r="H68" s="19"/>
    </row>
    <row r="69" spans="1:8">
      <c r="A69" s="19"/>
      <c r="B69" s="19"/>
      <c r="C69" s="19"/>
      <c r="D69" s="19"/>
      <c r="E69" s="19"/>
      <c r="F69" s="19"/>
      <c r="G69" s="33"/>
      <c r="H69" s="19"/>
    </row>
    <row r="70" spans="1:8">
      <c r="A70" s="19"/>
      <c r="B70" s="19"/>
      <c r="C70" s="19"/>
      <c r="D70" s="19"/>
      <c r="E70" s="19"/>
      <c r="F70" s="19"/>
      <c r="G70" s="33"/>
      <c r="H70" s="19"/>
    </row>
    <row r="71" spans="1:8">
      <c r="A71" s="19"/>
      <c r="B71" s="19"/>
      <c r="C71" s="19"/>
      <c r="D71" s="19"/>
      <c r="E71" s="19"/>
      <c r="F71" s="19"/>
      <c r="G71" s="33"/>
      <c r="H71" s="19"/>
    </row>
    <row r="72" spans="1:8">
      <c r="A72" s="19"/>
      <c r="B72" s="19"/>
      <c r="C72" s="19"/>
      <c r="D72" s="19"/>
      <c r="E72" s="19"/>
      <c r="F72" s="19"/>
      <c r="G72" s="33"/>
      <c r="H72" s="19"/>
    </row>
    <row r="73" spans="1:8">
      <c r="A73" s="19"/>
      <c r="B73" s="19"/>
      <c r="C73" s="19"/>
      <c r="D73" s="19"/>
      <c r="E73" s="19"/>
      <c r="F73" s="19"/>
      <c r="G73" s="33"/>
      <c r="H73" s="19"/>
    </row>
    <row r="74" spans="1:8">
      <c r="A74" s="19"/>
      <c r="B74" s="19"/>
      <c r="C74" s="19"/>
      <c r="D74" s="19"/>
      <c r="E74" s="19"/>
      <c r="F74" s="19"/>
      <c r="G74" s="33"/>
      <c r="H74" s="19"/>
    </row>
    <row r="75" spans="1:8">
      <c r="A75" s="19"/>
      <c r="B75" s="19"/>
      <c r="C75" s="19"/>
      <c r="D75" s="19"/>
      <c r="E75" s="19"/>
      <c r="F75" s="19"/>
      <c r="G75" s="33"/>
      <c r="H75" s="19"/>
    </row>
    <row r="76" spans="1:8">
      <c r="A76" s="19"/>
      <c r="B76" s="19"/>
      <c r="C76" s="19"/>
      <c r="D76" s="19"/>
      <c r="E76" s="19"/>
      <c r="F76" s="19"/>
      <c r="G76" s="33"/>
      <c r="H76" s="19"/>
    </row>
    <row r="77" spans="1:8">
      <c r="A77" s="19"/>
      <c r="B77" s="19"/>
      <c r="C77" s="19"/>
      <c r="D77" s="19"/>
      <c r="E77" s="19"/>
      <c r="F77" s="19"/>
      <c r="G77" s="33"/>
      <c r="H77" s="19"/>
    </row>
    <row r="78" spans="1:8">
      <c r="A78" s="19"/>
      <c r="B78" s="19"/>
      <c r="C78" s="19"/>
      <c r="D78" s="19"/>
      <c r="E78" s="19"/>
      <c r="F78" s="19"/>
      <c r="G78" s="33"/>
      <c r="H78" s="19"/>
    </row>
    <row r="79" spans="1:8">
      <c r="A79" s="19"/>
      <c r="B79" s="19"/>
      <c r="C79" s="19"/>
      <c r="D79" s="19"/>
      <c r="E79" s="19"/>
      <c r="F79" s="19"/>
      <c r="G79" s="33"/>
      <c r="H79" s="19"/>
    </row>
    <row r="80" spans="1:8">
      <c r="A80" s="19"/>
      <c r="B80" s="19"/>
      <c r="C80" s="19"/>
      <c r="D80" s="19"/>
      <c r="E80" s="19"/>
      <c r="F80" s="19"/>
      <c r="G80" s="33"/>
      <c r="H80" s="19"/>
    </row>
    <row r="81" spans="1:8">
      <c r="A81" s="19"/>
      <c r="B81" s="19"/>
      <c r="C81" s="19"/>
      <c r="D81" s="19"/>
      <c r="E81" s="19"/>
      <c r="F81" s="19"/>
      <c r="G81" s="33"/>
      <c r="H81" s="19"/>
    </row>
    <row r="82" spans="1:8">
      <c r="A82" s="19"/>
      <c r="B82" s="19"/>
      <c r="C82" s="19"/>
      <c r="D82" s="19"/>
      <c r="E82" s="19"/>
      <c r="F82" s="19"/>
      <c r="G82" s="33"/>
      <c r="H82" s="19"/>
    </row>
    <row r="83" spans="1:8">
      <c r="A83" s="19"/>
      <c r="B83" s="19"/>
      <c r="C83" s="19"/>
      <c r="D83" s="19"/>
      <c r="E83" s="19"/>
      <c r="F83" s="19"/>
      <c r="G83" s="33"/>
      <c r="H83" s="19"/>
    </row>
    <row r="84" spans="1:8">
      <c r="A84" s="19"/>
      <c r="B84" s="19"/>
      <c r="C84" s="19"/>
      <c r="D84" s="19"/>
      <c r="E84" s="19"/>
      <c r="F84" s="19"/>
      <c r="G84" s="33"/>
      <c r="H84" s="19"/>
    </row>
    <row r="85" spans="1:8">
      <c r="A85" s="19"/>
      <c r="B85" s="19"/>
      <c r="C85" s="19"/>
      <c r="D85" s="19"/>
      <c r="E85" s="19"/>
      <c r="F85" s="19"/>
      <c r="G85" s="33"/>
      <c r="H85" s="19"/>
    </row>
    <row r="86" spans="1:8">
      <c r="A86" s="19"/>
      <c r="B86" s="19"/>
      <c r="C86" s="19"/>
      <c r="D86" s="19"/>
      <c r="E86" s="19"/>
      <c r="F86" s="19"/>
      <c r="G86" s="33"/>
      <c r="H86" s="19"/>
    </row>
    <row r="87" spans="1:8">
      <c r="A87" s="19"/>
      <c r="B87" s="19"/>
      <c r="C87" s="19"/>
      <c r="D87" s="19"/>
      <c r="E87" s="19"/>
      <c r="F87" s="19"/>
      <c r="G87" s="33"/>
      <c r="H87" s="19"/>
    </row>
  </sheetData>
  <sheetProtection selectLockedCells="1"/>
  <protectedRanges>
    <protectedRange sqref="C3 B13 B14:B16 B17:C30 C4 C5 C6 C7 C8 C9 C10 C11 C12 C13 C14 C15 C16" name="区域1"/>
  </protectedRanges>
  <mergeCells count="1">
    <mergeCell ref="G3:G16"/>
  </mergeCells>
  <conditionalFormatting sqref="C3:D3">
    <cfRule type="expression" dxfId="0" priority="1" stopIfTrue="1">
      <formula>$C3="非常重要"</formula>
    </cfRule>
    <cfRule type="expression" dxfId="1" priority="2" stopIfTrue="1">
      <formula>$C3="重要"</formula>
    </cfRule>
  </conditionalFormatting>
  <conditionalFormatting sqref="B8">
    <cfRule type="expression" dxfId="0" priority="3" stopIfTrue="1">
      <formula>$C4="非常重要"</formula>
    </cfRule>
    <cfRule type="expression" dxfId="1" priority="4" stopIfTrue="1">
      <formula>$C4="重要"</formula>
    </cfRule>
  </conditionalFormatting>
  <conditionalFormatting sqref="F36:H36">
    <cfRule type="expression" dxfId="0" priority="5" stopIfTrue="1">
      <formula>$C35="非常重要"</formula>
    </cfRule>
    <cfRule type="expression" dxfId="1" priority="6" stopIfTrue="1">
      <formula>$C35="重要"</formula>
    </cfRule>
  </conditionalFormatting>
  <conditionalFormatting sqref="B9:B14">
    <cfRule type="expression" dxfId="0" priority="7" stopIfTrue="1">
      <formula>$C9="非常重要"</formula>
    </cfRule>
    <cfRule type="expression" dxfId="1" priority="8" stopIfTrue="1">
      <formula>$C9="重要"</formula>
    </cfRule>
  </conditionalFormatting>
  <conditionalFormatting sqref="C4:D16">
    <cfRule type="expression" dxfId="0" priority="9" stopIfTrue="1">
      <formula>$C4="非常重要"</formula>
    </cfRule>
    <cfRule type="expression" dxfId="1" priority="10" stopIfTrue="1">
      <formula>$C4="重要"</formula>
    </cfRule>
  </conditionalFormatting>
  <conditionalFormatting sqref="C37:F37 B31:F34 G37:H82 G32:H34 B38:F82 B35:E35 B15:B16 B18:D30 C17:D17">
    <cfRule type="expression" dxfId="0" priority="11" stopIfTrue="1">
      <formula>$C15="非常重要"</formula>
    </cfRule>
    <cfRule type="expression" dxfId="1" priority="12" stopIfTrue="1">
      <formula>$C15="重要"</formula>
    </cfRule>
  </conditionalFormatting>
  <conditionalFormatting sqref="B83:H84">
    <cfRule type="expression" dxfId="0" priority="13" stopIfTrue="1">
      <formula>$C83="非常重要"</formula>
    </cfRule>
  </conditionalFormatting>
  <dataValidations count="2">
    <dataValidation type="list" allowBlank="1" showInputMessage="1" showErrorMessage="1" sqref="C3 C4 C5 C6 C7 C8 C9 C10 C11 C12 C13 C14 C15 C16 C17:C30">
      <formula1>"关键参数,非关键参数"</formula1>
    </dataValidation>
    <dataValidation type="list" allowBlank="1" showInputMessage="1" showErrorMessage="1" sqref="D3 D4 D5 D6 D7 D8 D9 D10 D11 D12 D13 D14 D15 D16 D17:D30">
      <formula1>"需要,不需要"</formula1>
    </dataValidation>
  </dataValidations>
  <pageMargins left="0.709027777777778" right="0.709027777777778" top="0.309027777777778" bottom="0.309027777777778" header="0.309027777777778" footer="0.309027777777778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workbookViewId="0">
      <pane xSplit="1" ySplit="2" topLeftCell="B15" activePane="bottomRight" state="frozen"/>
      <selection/>
      <selection pane="topRight"/>
      <selection pane="bottomLeft"/>
      <selection pane="bottomRight" activeCell="B19" sqref="B19"/>
    </sheetView>
  </sheetViews>
  <sheetFormatPr defaultColWidth="9" defaultRowHeight="13.5"/>
  <cols>
    <col min="1" max="1" width="5.75" style="2" customWidth="1"/>
    <col min="2" max="2" width="33.5" style="3" customWidth="1"/>
    <col min="3" max="3" width="10.75" style="3" customWidth="1"/>
    <col min="4" max="4" width="12" style="2" customWidth="1"/>
    <col min="5" max="5" width="9.75" style="2" customWidth="1"/>
    <col min="6" max="6" width="13.375" style="2" customWidth="1"/>
    <col min="7" max="7" width="58.125" style="2" customWidth="1"/>
    <col min="8" max="8" width="13.625" style="2" customWidth="1"/>
    <col min="9" max="16384" width="9" style="2"/>
  </cols>
  <sheetData>
    <row r="1" s="1" customFormat="1" ht="27" spans="1:8">
      <c r="A1" s="4" t="s">
        <v>35</v>
      </c>
      <c r="B1" s="5" t="str">
        <f>设备清单!B4</f>
        <v>17自由度人型机器人</v>
      </c>
      <c r="C1" s="5" t="s">
        <v>36</v>
      </c>
      <c r="D1" s="5">
        <f>设备清单!I4</f>
        <v>6.83572216097023</v>
      </c>
      <c r="E1" s="4" t="s">
        <v>37</v>
      </c>
      <c r="F1" s="5">
        <f>SUM(E3:E100)</f>
        <v>26</v>
      </c>
      <c r="G1" s="6"/>
      <c r="H1" s="6"/>
    </row>
    <row r="2" s="1" customFormat="1" spans="1:7">
      <c r="A2" s="5" t="s">
        <v>38</v>
      </c>
      <c r="B2" s="5" t="s">
        <v>39</v>
      </c>
      <c r="C2" s="5" t="s">
        <v>40</v>
      </c>
      <c r="D2" s="5" t="s">
        <v>41</v>
      </c>
      <c r="E2" s="5" t="s">
        <v>42</v>
      </c>
      <c r="F2" s="5" t="s">
        <v>43</v>
      </c>
      <c r="G2" s="7" t="s">
        <v>25</v>
      </c>
    </row>
    <row r="3" ht="102" spans="1:7">
      <c r="A3" s="8">
        <v>1</v>
      </c>
      <c r="B3" s="25" t="s">
        <v>62</v>
      </c>
      <c r="C3" s="10" t="s">
        <v>45</v>
      </c>
      <c r="D3" s="11" t="s">
        <v>46</v>
      </c>
      <c r="E3" s="12">
        <f t="shared" ref="E3:E7" si="0">IF(C3="关键参数",2,IF(C3="非关键参数",1,""))</f>
        <v>2</v>
      </c>
      <c r="F3" s="13">
        <f>E3/$F$1*$D$1</f>
        <v>0.525824781613095</v>
      </c>
      <c r="G3" s="14" t="s">
        <v>63</v>
      </c>
    </row>
    <row r="4" ht="51" spans="1:8">
      <c r="A4" s="8">
        <v>2</v>
      </c>
      <c r="B4" s="26" t="s">
        <v>64</v>
      </c>
      <c r="C4" s="10" t="s">
        <v>49</v>
      </c>
      <c r="D4" s="11" t="s">
        <v>46</v>
      </c>
      <c r="E4" s="12">
        <f t="shared" si="0"/>
        <v>1</v>
      </c>
      <c r="F4" s="13">
        <f>E4/$F$1*$D$1</f>
        <v>0.262912390806547</v>
      </c>
      <c r="G4" s="15"/>
      <c r="H4" s="16"/>
    </row>
    <row r="5" ht="38.25" spans="1:7">
      <c r="A5" s="8">
        <v>3</v>
      </c>
      <c r="B5" s="26" t="s">
        <v>65</v>
      </c>
      <c r="C5" s="10" t="s">
        <v>45</v>
      </c>
      <c r="D5" s="11" t="s">
        <v>46</v>
      </c>
      <c r="E5" s="12">
        <f t="shared" si="0"/>
        <v>2</v>
      </c>
      <c r="F5" s="13">
        <f>E5/$F$1*$D$1</f>
        <v>0.525824781613095</v>
      </c>
      <c r="G5" s="15"/>
    </row>
    <row r="6" ht="38.25" spans="1:7">
      <c r="A6" s="8">
        <v>4</v>
      </c>
      <c r="B6" s="26" t="s">
        <v>66</v>
      </c>
      <c r="C6" s="10" t="s">
        <v>45</v>
      </c>
      <c r="D6" s="11" t="s">
        <v>46</v>
      </c>
      <c r="E6" s="12">
        <f t="shared" si="0"/>
        <v>2</v>
      </c>
      <c r="F6" s="13">
        <f>E6/$F$1*$D$1</f>
        <v>0.525824781613095</v>
      </c>
      <c r="G6" s="15"/>
    </row>
    <row r="7" ht="25.5" spans="1:9">
      <c r="A7" s="8">
        <v>5</v>
      </c>
      <c r="B7" s="26" t="s">
        <v>67</v>
      </c>
      <c r="C7" s="10" t="s">
        <v>49</v>
      </c>
      <c r="D7" s="11" t="s">
        <v>46</v>
      </c>
      <c r="E7" s="12">
        <f t="shared" si="0"/>
        <v>1</v>
      </c>
      <c r="F7" s="13">
        <f>E7/$F$1*$D$1</f>
        <v>0.262912390806547</v>
      </c>
      <c r="G7" s="15"/>
      <c r="I7" s="21"/>
    </row>
    <row r="8" ht="38.25" spans="1:9">
      <c r="A8" s="8">
        <v>6</v>
      </c>
      <c r="B8" s="26" t="s">
        <v>68</v>
      </c>
      <c r="C8" s="10" t="s">
        <v>49</v>
      </c>
      <c r="D8" s="11" t="s">
        <v>46</v>
      </c>
      <c r="E8" s="12">
        <f>IF(C8="关键参数",5,IF(C8="非关键参数",1,""))</f>
        <v>1</v>
      </c>
      <c r="F8" s="13">
        <f>E8/$F$1*$D$1</f>
        <v>0.262912390806547</v>
      </c>
      <c r="G8" s="15"/>
      <c r="I8" s="21"/>
    </row>
    <row r="9" ht="25.5" spans="1:9">
      <c r="A9" s="8">
        <v>7</v>
      </c>
      <c r="B9" s="26" t="s">
        <v>69</v>
      </c>
      <c r="C9" s="10" t="s">
        <v>45</v>
      </c>
      <c r="D9" s="11" t="s">
        <v>46</v>
      </c>
      <c r="E9" s="12">
        <f>IF(C9="关键参数",2,IF(C9="非关键参数",1,""))</f>
        <v>2</v>
      </c>
      <c r="F9" s="13">
        <f>E9/$F$1*$D$1</f>
        <v>0.525824781613095</v>
      </c>
      <c r="G9" s="15"/>
      <c r="I9" s="21"/>
    </row>
    <row r="10" ht="51" spans="1:9">
      <c r="A10" s="8">
        <v>8</v>
      </c>
      <c r="B10" s="26" t="s">
        <v>70</v>
      </c>
      <c r="C10" s="10" t="s">
        <v>45</v>
      </c>
      <c r="D10" s="11" t="s">
        <v>46</v>
      </c>
      <c r="E10" s="12">
        <f t="shared" ref="E4:E32" si="1">IF(C10="关键参数",2,IF(C10="非关键参数",1,""))</f>
        <v>2</v>
      </c>
      <c r="F10" s="13">
        <f t="shared" ref="F4:F32" si="2">E10/$F$1*$D$1</f>
        <v>0.525824781613095</v>
      </c>
      <c r="G10" s="15"/>
      <c r="I10" s="21"/>
    </row>
    <row r="11" ht="27" spans="1:9">
      <c r="A11" s="8">
        <v>9</v>
      </c>
      <c r="B11" s="17" t="s">
        <v>71</v>
      </c>
      <c r="C11" s="10" t="s">
        <v>49</v>
      </c>
      <c r="D11" s="11" t="s">
        <v>46</v>
      </c>
      <c r="E11" s="12">
        <f t="shared" si="1"/>
        <v>1</v>
      </c>
      <c r="F11" s="13">
        <f t="shared" si="2"/>
        <v>0.262912390806547</v>
      </c>
      <c r="G11" s="15"/>
      <c r="I11" s="21"/>
    </row>
    <row r="12" ht="40.5" spans="1:9">
      <c r="A12" s="8">
        <v>10</v>
      </c>
      <c r="B12" s="17" t="s">
        <v>72</v>
      </c>
      <c r="C12" s="10" t="s">
        <v>45</v>
      </c>
      <c r="D12" s="11" t="s">
        <v>46</v>
      </c>
      <c r="E12" s="12">
        <f t="shared" si="1"/>
        <v>2</v>
      </c>
      <c r="F12" s="13">
        <f t="shared" si="2"/>
        <v>0.525824781613095</v>
      </c>
      <c r="G12" s="15"/>
      <c r="I12" s="21"/>
    </row>
    <row r="13" ht="27" spans="1:9">
      <c r="A13" s="8">
        <v>11</v>
      </c>
      <c r="B13" s="17" t="s">
        <v>73</v>
      </c>
      <c r="C13" s="10" t="s">
        <v>49</v>
      </c>
      <c r="D13" s="11" t="s">
        <v>46</v>
      </c>
      <c r="E13" s="12">
        <f t="shared" si="1"/>
        <v>1</v>
      </c>
      <c r="F13" s="13">
        <f t="shared" si="2"/>
        <v>0.262912390806547</v>
      </c>
      <c r="G13" s="15"/>
      <c r="I13" s="21"/>
    </row>
    <row r="14" ht="27" spans="1:7">
      <c r="A14" s="8">
        <v>12</v>
      </c>
      <c r="B14" s="18" t="s">
        <v>74</v>
      </c>
      <c r="C14" s="10" t="s">
        <v>49</v>
      </c>
      <c r="D14" s="11" t="s">
        <v>46</v>
      </c>
      <c r="E14" s="12">
        <f t="shared" si="1"/>
        <v>1</v>
      </c>
      <c r="F14" s="13">
        <f t="shared" si="2"/>
        <v>0.262912390806547</v>
      </c>
      <c r="G14" s="15"/>
    </row>
    <row r="15" ht="54" spans="1:7">
      <c r="A15" s="8">
        <v>13</v>
      </c>
      <c r="B15" s="18" t="s">
        <v>75</v>
      </c>
      <c r="C15" s="10" t="s">
        <v>49</v>
      </c>
      <c r="D15" s="11" t="s">
        <v>46</v>
      </c>
      <c r="E15" s="12">
        <f t="shared" si="1"/>
        <v>1</v>
      </c>
      <c r="F15" s="13">
        <f t="shared" si="2"/>
        <v>0.262912390806547</v>
      </c>
      <c r="G15" s="15"/>
    </row>
    <row r="16" ht="67.5" spans="1:7">
      <c r="A16" s="8">
        <v>14</v>
      </c>
      <c r="B16" s="18" t="s">
        <v>76</v>
      </c>
      <c r="C16" s="10" t="s">
        <v>49</v>
      </c>
      <c r="D16" s="11" t="s">
        <v>46</v>
      </c>
      <c r="E16" s="12">
        <f t="shared" si="1"/>
        <v>1</v>
      </c>
      <c r="F16" s="13">
        <f t="shared" si="2"/>
        <v>0.262912390806547</v>
      </c>
      <c r="G16" s="15"/>
    </row>
    <row r="17" ht="108" spans="1:7">
      <c r="A17" s="8">
        <v>15</v>
      </c>
      <c r="B17" s="18" t="s">
        <v>77</v>
      </c>
      <c r="C17" s="10" t="s">
        <v>45</v>
      </c>
      <c r="D17" s="11" t="s">
        <v>46</v>
      </c>
      <c r="E17" s="12">
        <f t="shared" si="1"/>
        <v>2</v>
      </c>
      <c r="F17" s="13">
        <f t="shared" si="2"/>
        <v>0.525824781613095</v>
      </c>
      <c r="G17" s="15"/>
    </row>
    <row r="18" ht="54" spans="1:7">
      <c r="A18" s="8">
        <v>16</v>
      </c>
      <c r="B18" s="18" t="s">
        <v>78</v>
      </c>
      <c r="C18" s="10" t="s">
        <v>45</v>
      </c>
      <c r="D18" s="11" t="s">
        <v>46</v>
      </c>
      <c r="E18" s="12">
        <f t="shared" si="1"/>
        <v>2</v>
      </c>
      <c r="F18" s="13">
        <f t="shared" si="2"/>
        <v>0.525824781613095</v>
      </c>
      <c r="G18" s="15"/>
    </row>
    <row r="19" ht="54" spans="1:7">
      <c r="A19" s="8">
        <v>17</v>
      </c>
      <c r="B19" s="18" t="s">
        <v>79</v>
      </c>
      <c r="C19" s="10" t="s">
        <v>45</v>
      </c>
      <c r="D19" s="11" t="s">
        <v>46</v>
      </c>
      <c r="E19" s="12">
        <f t="shared" si="1"/>
        <v>2</v>
      </c>
      <c r="F19" s="13">
        <f t="shared" si="2"/>
        <v>0.525824781613095</v>
      </c>
      <c r="G19" s="15"/>
    </row>
    <row r="20" spans="1:6">
      <c r="A20" s="8">
        <v>18</v>
      </c>
      <c r="B20" s="18"/>
      <c r="C20" s="10"/>
      <c r="D20" s="11"/>
      <c r="E20" s="12" t="str">
        <f t="shared" si="1"/>
        <v/>
      </c>
      <c r="F20" s="13" t="e">
        <f t="shared" si="2"/>
        <v>#VALUE!</v>
      </c>
    </row>
    <row r="21" spans="1:6">
      <c r="A21" s="8">
        <v>19</v>
      </c>
      <c r="B21" s="18"/>
      <c r="C21" s="10"/>
      <c r="D21" s="11"/>
      <c r="E21" s="12" t="str">
        <f t="shared" si="1"/>
        <v/>
      </c>
      <c r="F21" s="13" t="e">
        <f t="shared" si="2"/>
        <v>#VALUE!</v>
      </c>
    </row>
    <row r="22" spans="1:6">
      <c r="A22" s="8">
        <v>20</v>
      </c>
      <c r="B22" s="18"/>
      <c r="C22" s="10"/>
      <c r="D22" s="11"/>
      <c r="E22" s="12" t="str">
        <f t="shared" si="1"/>
        <v/>
      </c>
      <c r="F22" s="13" t="e">
        <f t="shared" si="2"/>
        <v>#VALUE!</v>
      </c>
    </row>
    <row r="23" spans="1:6">
      <c r="A23" s="8">
        <v>21</v>
      </c>
      <c r="B23" s="18"/>
      <c r="C23" s="10"/>
      <c r="D23" s="11"/>
      <c r="E23" s="12" t="str">
        <f t="shared" si="1"/>
        <v/>
      </c>
      <c r="F23" s="13" t="e">
        <f t="shared" si="2"/>
        <v>#VALUE!</v>
      </c>
    </row>
    <row r="24" spans="1:6">
      <c r="A24" s="8">
        <v>22</v>
      </c>
      <c r="B24" s="18"/>
      <c r="C24" s="10"/>
      <c r="D24" s="11"/>
      <c r="E24" s="12" t="str">
        <f t="shared" si="1"/>
        <v/>
      </c>
      <c r="F24" s="13" t="e">
        <f t="shared" si="2"/>
        <v>#VALUE!</v>
      </c>
    </row>
    <row r="25" spans="1:6">
      <c r="A25" s="8">
        <v>23</v>
      </c>
      <c r="B25" s="18"/>
      <c r="C25" s="10"/>
      <c r="D25" s="11"/>
      <c r="E25" s="12" t="str">
        <f t="shared" si="1"/>
        <v/>
      </c>
      <c r="F25" s="13" t="e">
        <f t="shared" si="2"/>
        <v>#VALUE!</v>
      </c>
    </row>
    <row r="26" spans="1:6">
      <c r="A26" s="8">
        <v>24</v>
      </c>
      <c r="B26" s="18"/>
      <c r="C26" s="10"/>
      <c r="D26" s="11"/>
      <c r="E26" s="12" t="str">
        <f t="shared" si="1"/>
        <v/>
      </c>
      <c r="F26" s="13" t="e">
        <f t="shared" si="2"/>
        <v>#VALUE!</v>
      </c>
    </row>
    <row r="27" spans="1:6">
      <c r="A27" s="8">
        <v>25</v>
      </c>
      <c r="B27" s="18"/>
      <c r="C27" s="10"/>
      <c r="D27" s="11"/>
      <c r="E27" s="12" t="str">
        <f t="shared" si="1"/>
        <v/>
      </c>
      <c r="F27" s="13" t="e">
        <f t="shared" si="2"/>
        <v>#VALUE!</v>
      </c>
    </row>
    <row r="28" spans="1:6">
      <c r="A28" s="8">
        <v>26</v>
      </c>
      <c r="B28" s="18"/>
      <c r="C28" s="10"/>
      <c r="D28" s="11"/>
      <c r="E28" s="12" t="str">
        <f t="shared" si="1"/>
        <v/>
      </c>
      <c r="F28" s="13" t="e">
        <f t="shared" si="2"/>
        <v>#VALUE!</v>
      </c>
    </row>
    <row r="29" spans="1:6">
      <c r="A29" s="8">
        <v>27</v>
      </c>
      <c r="B29" s="18"/>
      <c r="C29" s="10"/>
      <c r="D29" s="11"/>
      <c r="E29" s="12" t="str">
        <f t="shared" si="1"/>
        <v/>
      </c>
      <c r="F29" s="13" t="e">
        <f t="shared" si="2"/>
        <v>#VALUE!</v>
      </c>
    </row>
    <row r="30" spans="1:6">
      <c r="A30" s="8">
        <v>28</v>
      </c>
      <c r="B30" s="18"/>
      <c r="C30" s="10"/>
      <c r="D30" s="11"/>
      <c r="E30" s="12" t="str">
        <f t="shared" si="1"/>
        <v/>
      </c>
      <c r="F30" s="13" t="e">
        <f t="shared" si="2"/>
        <v>#VALUE!</v>
      </c>
    </row>
    <row r="31" spans="1:6">
      <c r="A31" s="8">
        <v>29</v>
      </c>
      <c r="B31" s="18"/>
      <c r="C31" s="10"/>
      <c r="D31" s="11"/>
      <c r="E31" s="12" t="str">
        <f t="shared" si="1"/>
        <v/>
      </c>
      <c r="F31" s="13" t="e">
        <f t="shared" si="2"/>
        <v>#VALUE!</v>
      </c>
    </row>
    <row r="32" spans="1:6">
      <c r="A32" s="8">
        <v>30</v>
      </c>
      <c r="B32" s="18"/>
      <c r="C32" s="10"/>
      <c r="D32" s="11"/>
      <c r="E32" s="12" t="str">
        <f t="shared" si="1"/>
        <v/>
      </c>
      <c r="F32" s="13" t="e">
        <f t="shared" si="2"/>
        <v>#VALUE!</v>
      </c>
    </row>
    <row r="33" spans="1:6">
      <c r="A33" s="19"/>
      <c r="B33" s="19"/>
      <c r="C33" s="19"/>
      <c r="D33" s="19"/>
      <c r="E33" s="19"/>
      <c r="F33" s="19"/>
    </row>
    <row r="34" spans="1:8">
      <c r="A34" s="2" t="s">
        <v>25</v>
      </c>
      <c r="B34" s="20"/>
      <c r="C34" s="19"/>
      <c r="D34" s="19"/>
      <c r="E34" s="19"/>
      <c r="F34" s="19"/>
      <c r="G34" s="19"/>
      <c r="H34" s="19"/>
    </row>
    <row r="35" spans="2:8">
      <c r="B35" s="20"/>
      <c r="C35" s="19"/>
      <c r="D35" s="19"/>
      <c r="E35" s="19"/>
      <c r="F35" s="19"/>
      <c r="G35" s="19"/>
      <c r="H35" s="19"/>
    </row>
    <row r="36" spans="2:8">
      <c r="B36" s="20"/>
      <c r="C36" s="19"/>
      <c r="D36" s="19"/>
      <c r="E36" s="19"/>
      <c r="F36" s="19"/>
      <c r="G36" s="19"/>
      <c r="H36" s="19"/>
    </row>
    <row r="37" spans="1:8">
      <c r="A37" s="19"/>
      <c r="B37" s="20"/>
      <c r="C37" s="19"/>
      <c r="D37" s="19"/>
      <c r="E37" s="19"/>
      <c r="F37" s="19"/>
      <c r="G37" s="19"/>
      <c r="H37" s="19"/>
    </row>
    <row r="38" spans="1:8">
      <c r="A38" s="19"/>
      <c r="B38" s="20"/>
      <c r="D38" s="3"/>
      <c r="E38" s="3"/>
      <c r="F38" s="19"/>
      <c r="G38" s="19"/>
      <c r="H38" s="19"/>
    </row>
    <row r="39" spans="1:8">
      <c r="A39" s="19"/>
      <c r="B39" s="19"/>
      <c r="C39" s="19"/>
      <c r="D39" s="19"/>
      <c r="E39" s="19"/>
      <c r="F39" s="19"/>
      <c r="G39" s="19"/>
      <c r="H39" s="19"/>
    </row>
    <row r="40" spans="1:8">
      <c r="A40" s="19"/>
      <c r="B40" s="19"/>
      <c r="C40" s="19"/>
      <c r="D40" s="19"/>
      <c r="E40" s="19"/>
      <c r="F40" s="19"/>
      <c r="G40" s="19"/>
      <c r="H40" s="19"/>
    </row>
    <row r="41" spans="1:8">
      <c r="A41" s="19"/>
      <c r="B41" s="19"/>
      <c r="C41" s="19"/>
      <c r="D41" s="19"/>
      <c r="E41" s="19"/>
      <c r="F41" s="19"/>
      <c r="G41" s="19"/>
      <c r="H41" s="19"/>
    </row>
    <row r="42" spans="1:8">
      <c r="A42" s="19"/>
      <c r="B42" s="19"/>
      <c r="C42" s="19"/>
      <c r="D42" s="19"/>
      <c r="E42" s="19"/>
      <c r="F42" s="19"/>
      <c r="G42" s="19"/>
      <c r="H42" s="19"/>
    </row>
    <row r="43" spans="1:8">
      <c r="A43" s="19"/>
      <c r="B43" s="19"/>
      <c r="C43" s="19"/>
      <c r="D43" s="19"/>
      <c r="E43" s="19"/>
      <c r="F43" s="19"/>
      <c r="G43" s="19"/>
      <c r="H43" s="19"/>
    </row>
    <row r="44" spans="1:8">
      <c r="A44" s="19"/>
      <c r="B44" s="19"/>
      <c r="C44" s="19"/>
      <c r="D44" s="19"/>
      <c r="E44" s="19"/>
      <c r="F44" s="19"/>
      <c r="G44" s="19"/>
      <c r="H44" s="19"/>
    </row>
    <row r="45" spans="1:8">
      <c r="A45" s="19"/>
      <c r="B45" s="19"/>
      <c r="C45" s="19"/>
      <c r="D45" s="19"/>
      <c r="E45" s="19"/>
      <c r="F45" s="19"/>
      <c r="G45" s="19"/>
      <c r="H45" s="19"/>
    </row>
    <row r="46" spans="1:8">
      <c r="A46" s="19"/>
      <c r="B46" s="19"/>
      <c r="C46" s="19"/>
      <c r="D46" s="19"/>
      <c r="E46" s="19"/>
      <c r="F46" s="19"/>
      <c r="G46" s="19"/>
      <c r="H46" s="19"/>
    </row>
    <row r="47" spans="1:8">
      <c r="A47" s="19"/>
      <c r="B47" s="19"/>
      <c r="C47" s="19"/>
      <c r="D47" s="19"/>
      <c r="E47" s="19"/>
      <c r="F47" s="19"/>
      <c r="G47" s="19"/>
      <c r="H47" s="19"/>
    </row>
    <row r="48" spans="1:8">
      <c r="A48" s="19"/>
      <c r="B48" s="19"/>
      <c r="C48" s="19"/>
      <c r="D48" s="19"/>
      <c r="E48" s="19"/>
      <c r="F48" s="19"/>
      <c r="G48" s="19"/>
      <c r="H48" s="19"/>
    </row>
    <row r="49" spans="1:8">
      <c r="A49" s="19"/>
      <c r="B49" s="19"/>
      <c r="C49" s="19"/>
      <c r="D49" s="19"/>
      <c r="E49" s="19"/>
      <c r="F49" s="19"/>
      <c r="G49" s="19"/>
      <c r="H49" s="19"/>
    </row>
    <row r="50" spans="1:8">
      <c r="A50" s="19"/>
      <c r="B50" s="19"/>
      <c r="C50" s="19"/>
      <c r="D50" s="19"/>
      <c r="E50" s="19"/>
      <c r="F50" s="19"/>
      <c r="G50" s="19"/>
      <c r="H50" s="19"/>
    </row>
    <row r="51" spans="1:8">
      <c r="A51" s="19"/>
      <c r="B51" s="19"/>
      <c r="C51" s="19"/>
      <c r="D51" s="19"/>
      <c r="E51" s="19"/>
      <c r="F51" s="19"/>
      <c r="G51" s="19"/>
      <c r="H51" s="19"/>
    </row>
    <row r="52" spans="1:8">
      <c r="A52" s="19"/>
      <c r="B52" s="19"/>
      <c r="C52" s="19"/>
      <c r="D52" s="19"/>
      <c r="E52" s="19"/>
      <c r="F52" s="19"/>
      <c r="G52" s="19"/>
      <c r="H52" s="19"/>
    </row>
    <row r="53" spans="1:8">
      <c r="A53" s="19"/>
      <c r="B53" s="19"/>
      <c r="C53" s="19"/>
      <c r="D53" s="19"/>
      <c r="E53" s="19"/>
      <c r="F53" s="19"/>
      <c r="G53" s="19"/>
      <c r="H53" s="19"/>
    </row>
    <row r="54" spans="1:8">
      <c r="A54" s="19"/>
      <c r="B54" s="19"/>
      <c r="C54" s="19"/>
      <c r="D54" s="19"/>
      <c r="E54" s="19"/>
      <c r="F54" s="19"/>
      <c r="G54" s="19"/>
      <c r="H54" s="19"/>
    </row>
    <row r="55" spans="1:8">
      <c r="A55" s="19"/>
      <c r="B55" s="19"/>
      <c r="C55" s="19"/>
      <c r="D55" s="19"/>
      <c r="E55" s="19"/>
      <c r="F55" s="19"/>
      <c r="G55" s="19"/>
      <c r="H55" s="19"/>
    </row>
    <row r="56" spans="1:8">
      <c r="A56" s="19"/>
      <c r="B56" s="19"/>
      <c r="C56" s="19"/>
      <c r="D56" s="19"/>
      <c r="E56" s="19"/>
      <c r="F56" s="19"/>
      <c r="G56" s="19"/>
      <c r="H56" s="19"/>
    </row>
    <row r="57" spans="1:8">
      <c r="A57" s="19"/>
      <c r="B57" s="19"/>
      <c r="C57" s="19"/>
      <c r="D57" s="19"/>
      <c r="E57" s="19"/>
      <c r="F57" s="19"/>
      <c r="G57" s="19"/>
      <c r="H57" s="19"/>
    </row>
    <row r="58" spans="1:8">
      <c r="A58" s="19"/>
      <c r="B58" s="19"/>
      <c r="C58" s="19"/>
      <c r="D58" s="19"/>
      <c r="E58" s="19"/>
      <c r="F58" s="19"/>
      <c r="G58" s="19"/>
      <c r="H58" s="19"/>
    </row>
    <row r="59" spans="1:8">
      <c r="A59" s="19"/>
      <c r="B59" s="19"/>
      <c r="C59" s="19"/>
      <c r="D59" s="19"/>
      <c r="E59" s="19"/>
      <c r="F59" s="19"/>
      <c r="G59" s="19"/>
      <c r="H59" s="19"/>
    </row>
    <row r="60" spans="1:8">
      <c r="A60" s="19"/>
      <c r="B60" s="19"/>
      <c r="C60" s="19"/>
      <c r="D60" s="19"/>
      <c r="E60" s="19"/>
      <c r="F60" s="19"/>
      <c r="G60" s="19"/>
      <c r="H60" s="19"/>
    </row>
    <row r="61" spans="1:8">
      <c r="A61" s="19"/>
      <c r="B61" s="19"/>
      <c r="C61" s="19"/>
      <c r="D61" s="19"/>
      <c r="E61" s="19"/>
      <c r="F61" s="19"/>
      <c r="G61" s="19"/>
      <c r="H61" s="19"/>
    </row>
    <row r="62" spans="1:8">
      <c r="A62" s="19"/>
      <c r="B62" s="19"/>
      <c r="C62" s="19"/>
      <c r="D62" s="19"/>
      <c r="E62" s="19"/>
      <c r="F62" s="19"/>
      <c r="G62" s="19"/>
      <c r="H62" s="19"/>
    </row>
    <row r="63" spans="1:8">
      <c r="A63" s="19"/>
      <c r="B63" s="19"/>
      <c r="C63" s="19"/>
      <c r="D63" s="19"/>
      <c r="E63" s="19"/>
      <c r="F63" s="19"/>
      <c r="G63" s="19"/>
      <c r="H63" s="19"/>
    </row>
    <row r="64" spans="1:8">
      <c r="A64" s="19"/>
      <c r="B64" s="19"/>
      <c r="C64" s="19"/>
      <c r="D64" s="19"/>
      <c r="E64" s="19"/>
      <c r="F64" s="19"/>
      <c r="G64" s="19"/>
      <c r="H64" s="19"/>
    </row>
    <row r="65" spans="1:8">
      <c r="A65" s="19"/>
      <c r="B65" s="19"/>
      <c r="C65" s="19"/>
      <c r="D65" s="19"/>
      <c r="E65" s="19"/>
      <c r="F65" s="19"/>
      <c r="G65" s="19"/>
      <c r="H65" s="19"/>
    </row>
    <row r="66" spans="1:8">
      <c r="A66" s="19"/>
      <c r="B66" s="19"/>
      <c r="C66" s="19"/>
      <c r="D66" s="19"/>
      <c r="E66" s="19"/>
      <c r="F66" s="19"/>
      <c r="G66" s="19"/>
      <c r="H66" s="19"/>
    </row>
    <row r="67" spans="1:8">
      <c r="A67" s="19"/>
      <c r="B67" s="19"/>
      <c r="C67" s="19"/>
      <c r="D67" s="19"/>
      <c r="E67" s="19"/>
      <c r="F67" s="19"/>
      <c r="G67" s="19"/>
      <c r="H67" s="19"/>
    </row>
    <row r="68" spans="1:8">
      <c r="A68" s="19"/>
      <c r="B68" s="19"/>
      <c r="C68" s="19"/>
      <c r="D68" s="19"/>
      <c r="E68" s="19"/>
      <c r="F68" s="19"/>
      <c r="G68" s="19"/>
      <c r="H68" s="19"/>
    </row>
    <row r="69" spans="1:8">
      <c r="A69" s="19"/>
      <c r="B69" s="19"/>
      <c r="C69" s="19"/>
      <c r="D69" s="19"/>
      <c r="E69" s="19"/>
      <c r="F69" s="19"/>
      <c r="G69" s="19"/>
      <c r="H69" s="19"/>
    </row>
    <row r="70" spans="1:8">
      <c r="A70" s="19"/>
      <c r="B70" s="19"/>
      <c r="C70" s="19"/>
      <c r="D70" s="19"/>
      <c r="E70" s="19"/>
      <c r="F70" s="19"/>
      <c r="G70" s="19"/>
      <c r="H70" s="19"/>
    </row>
    <row r="71" spans="1:8">
      <c r="A71" s="19"/>
      <c r="B71" s="19"/>
      <c r="C71" s="19"/>
      <c r="D71" s="19"/>
      <c r="E71" s="19"/>
      <c r="F71" s="19"/>
      <c r="G71" s="19"/>
      <c r="H71" s="19"/>
    </row>
    <row r="72" spans="1:8">
      <c r="A72" s="19"/>
      <c r="B72" s="19"/>
      <c r="C72" s="19"/>
      <c r="D72" s="19"/>
      <c r="E72" s="19"/>
      <c r="F72" s="19"/>
      <c r="G72" s="19"/>
      <c r="H72" s="19"/>
    </row>
    <row r="73" spans="1:8">
      <c r="A73" s="19"/>
      <c r="B73" s="19"/>
      <c r="C73" s="19"/>
      <c r="D73" s="19"/>
      <c r="E73" s="19"/>
      <c r="F73" s="19"/>
      <c r="G73" s="19"/>
      <c r="H73" s="19"/>
    </row>
    <row r="74" spans="1:8">
      <c r="A74" s="19"/>
      <c r="B74" s="19"/>
      <c r="C74" s="19"/>
      <c r="D74" s="19"/>
      <c r="E74" s="19"/>
      <c r="F74" s="19"/>
      <c r="G74" s="19"/>
      <c r="H74" s="19"/>
    </row>
    <row r="75" spans="1:8">
      <c r="A75" s="19"/>
      <c r="B75" s="19"/>
      <c r="C75" s="19"/>
      <c r="D75" s="19"/>
      <c r="E75" s="19"/>
      <c r="F75" s="19"/>
      <c r="G75" s="19"/>
      <c r="H75" s="19"/>
    </row>
    <row r="76" spans="1:8">
      <c r="A76" s="19"/>
      <c r="B76" s="19"/>
      <c r="C76" s="19"/>
      <c r="D76" s="19"/>
      <c r="E76" s="19"/>
      <c r="F76" s="19"/>
      <c r="G76" s="19"/>
      <c r="H76" s="19"/>
    </row>
    <row r="77" spans="1:8">
      <c r="A77" s="19"/>
      <c r="B77" s="19"/>
      <c r="C77" s="19"/>
      <c r="D77" s="19"/>
      <c r="E77" s="19"/>
      <c r="F77" s="19"/>
      <c r="G77" s="19"/>
      <c r="H77" s="19"/>
    </row>
    <row r="78" spans="1:8">
      <c r="A78" s="19"/>
      <c r="B78" s="19"/>
      <c r="C78" s="19"/>
      <c r="D78" s="19"/>
      <c r="E78" s="19"/>
      <c r="F78" s="19"/>
      <c r="G78" s="19"/>
      <c r="H78" s="19"/>
    </row>
    <row r="79" spans="1:8">
      <c r="A79" s="19"/>
      <c r="B79" s="19"/>
      <c r="C79" s="19"/>
      <c r="D79" s="19"/>
      <c r="E79" s="19"/>
      <c r="F79" s="19"/>
      <c r="G79" s="19"/>
      <c r="H79" s="19"/>
    </row>
    <row r="80" spans="1:8">
      <c r="A80" s="19"/>
      <c r="B80" s="19"/>
      <c r="C80" s="19"/>
      <c r="D80" s="19"/>
      <c r="E80" s="19"/>
      <c r="F80" s="19"/>
      <c r="G80" s="19"/>
      <c r="H80" s="19"/>
    </row>
    <row r="81" spans="1:8">
      <c r="A81" s="19"/>
      <c r="B81" s="19"/>
      <c r="C81" s="19"/>
      <c r="D81" s="19"/>
      <c r="E81" s="19"/>
      <c r="F81" s="19"/>
      <c r="G81" s="19"/>
      <c r="H81" s="19"/>
    </row>
    <row r="82" spans="1:8">
      <c r="A82" s="19"/>
      <c r="B82" s="19"/>
      <c r="C82" s="19"/>
      <c r="D82" s="19"/>
      <c r="E82" s="19"/>
      <c r="F82" s="19"/>
      <c r="G82" s="19"/>
      <c r="H82" s="19"/>
    </row>
    <row r="83" spans="1:8">
      <c r="A83" s="19"/>
      <c r="B83" s="19"/>
      <c r="C83" s="19"/>
      <c r="D83" s="19"/>
      <c r="E83" s="19"/>
      <c r="F83" s="19"/>
      <c r="G83" s="19"/>
      <c r="H83" s="19"/>
    </row>
    <row r="84" spans="1:8">
      <c r="A84" s="19"/>
      <c r="B84" s="19"/>
      <c r="C84" s="19"/>
      <c r="D84" s="19"/>
      <c r="E84" s="19"/>
      <c r="F84" s="19"/>
      <c r="G84" s="19"/>
      <c r="H84" s="19"/>
    </row>
    <row r="85" spans="1:8">
      <c r="A85" s="19"/>
      <c r="B85" s="19"/>
      <c r="C85" s="19"/>
      <c r="D85" s="19"/>
      <c r="E85" s="19"/>
      <c r="F85" s="19"/>
      <c r="G85" s="19"/>
      <c r="H85" s="19"/>
    </row>
    <row r="86" spans="1:8">
      <c r="A86" s="19"/>
      <c r="B86" s="19"/>
      <c r="C86" s="19"/>
      <c r="D86" s="19"/>
      <c r="E86" s="19"/>
      <c r="F86" s="19"/>
      <c r="G86" s="19"/>
      <c r="H86" s="19"/>
    </row>
    <row r="87" spans="1:8">
      <c r="A87" s="19"/>
      <c r="B87" s="19"/>
      <c r="C87" s="19"/>
      <c r="D87" s="19"/>
      <c r="E87" s="19"/>
      <c r="F87" s="19"/>
      <c r="G87" s="19"/>
      <c r="H87" s="19"/>
    </row>
    <row r="88" spans="1:8">
      <c r="A88" s="19"/>
      <c r="B88" s="19"/>
      <c r="C88" s="19"/>
      <c r="D88" s="19"/>
      <c r="E88" s="19"/>
      <c r="F88" s="19"/>
      <c r="G88" s="19"/>
      <c r="H88" s="19"/>
    </row>
    <row r="89" spans="1:8">
      <c r="A89" s="19"/>
      <c r="B89" s="19"/>
      <c r="C89" s="19"/>
      <c r="D89" s="19"/>
      <c r="E89" s="19"/>
      <c r="F89" s="19"/>
      <c r="G89" s="19"/>
      <c r="H89" s="19"/>
    </row>
  </sheetData>
  <sheetProtection selectLockedCells="1"/>
  <protectedRanges>
    <protectedRange sqref="B11:B19 B20:C32" name="区域1"/>
    <protectedRange sqref="B3:C3 C4 C5 C6 C7 C8 C9 C10 C11 C12 C13 C14 C15 C16 C17 C18 C19" name="区域1_1"/>
  </protectedRanges>
  <mergeCells count="2">
    <mergeCell ref="G3:G19"/>
    <mergeCell ref="I7:I13"/>
  </mergeCells>
  <conditionalFormatting sqref="C3:D3">
    <cfRule type="expression" dxfId="0" priority="1" stopIfTrue="1">
      <formula>$C3="非常重要"</formula>
    </cfRule>
    <cfRule type="expression" dxfId="1" priority="2" stopIfTrue="1">
      <formula>$C3="重要"</formula>
    </cfRule>
  </conditionalFormatting>
  <conditionalFormatting sqref="F38">
    <cfRule type="expression" dxfId="0" priority="3" stopIfTrue="1">
      <formula>$C37="非常重要"</formula>
    </cfRule>
    <cfRule type="expression" dxfId="1" priority="4" stopIfTrue="1">
      <formula>$C37="重要"</formula>
    </cfRule>
  </conditionalFormatting>
  <conditionalFormatting sqref="C4:D19">
    <cfRule type="expression" dxfId="0" priority="5" stopIfTrue="1">
      <formula>$C4="非常重要"</formula>
    </cfRule>
    <cfRule type="expression" dxfId="1" priority="6" stopIfTrue="1">
      <formula>$C4="重要"</formula>
    </cfRule>
  </conditionalFormatting>
  <conditionalFormatting sqref="G34:H84 B33:F33 B11:B19 B20:D32 B39:F84">
    <cfRule type="expression" dxfId="0" priority="7" stopIfTrue="1">
      <formula>$C11="非常重要"</formula>
    </cfRule>
    <cfRule type="expression" dxfId="1" priority="8" stopIfTrue="1">
      <formula>$C11="重要"</formula>
    </cfRule>
  </conditionalFormatting>
  <conditionalFormatting sqref="B34:F36 B37:E37">
    <cfRule type="expression" dxfId="0" priority="9" stopIfTrue="1">
      <formula>$C34="非常重要"</formula>
    </cfRule>
    <cfRule type="expression" dxfId="1" priority="10" stopIfTrue="1">
      <formula>$C34="重要"</formula>
    </cfRule>
  </conditionalFormatting>
  <conditionalFormatting sqref="B85:H86">
    <cfRule type="expression" dxfId="0" priority="11" stopIfTrue="1">
      <formula>$C85="非常重要"</formula>
    </cfRule>
  </conditionalFormatting>
  <dataValidations count="2">
    <dataValidation type="list" allowBlank="1" showInputMessage="1" showErrorMessage="1" sqref="C3 C4 C5 C6 C7 C8 C9 C10 C11 C12 C13 C14 C15 C16 C17 C18 C19 C20:C32">
      <formula1>"关键参数,非关键参数"</formula1>
    </dataValidation>
    <dataValidation type="list" allowBlank="1" showInputMessage="1" showErrorMessage="1" sqref="D3 D4 D5 D6 D7 D8 D9 D10 D11 D12 D13 D14 D15 D16 D17 D18 D19 D20:D32">
      <formula1>"需要,不需要"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B5" sqref="B5"/>
    </sheetView>
  </sheetViews>
  <sheetFormatPr defaultColWidth="9" defaultRowHeight="13.5" outlineLevelCol="7"/>
  <cols>
    <col min="1" max="1" width="5.75" style="2" customWidth="1"/>
    <col min="2" max="2" width="33.5" style="3" customWidth="1"/>
    <col min="3" max="3" width="10.75" style="3" customWidth="1"/>
    <col min="4" max="4" width="12" style="2" customWidth="1"/>
    <col min="5" max="5" width="9.75" style="2" customWidth="1"/>
    <col min="6" max="6" width="13.375" style="2" customWidth="1"/>
    <col min="7" max="7" width="58.125" style="2" customWidth="1"/>
    <col min="8" max="8" width="13.625" style="2" customWidth="1"/>
    <col min="9" max="16384" width="9" style="2"/>
  </cols>
  <sheetData>
    <row r="1" s="1" customFormat="1" ht="27" spans="1:8">
      <c r="A1" s="4" t="s">
        <v>35</v>
      </c>
      <c r="B1" s="5" t="str">
        <f>设备清单!B5</f>
        <v>平衡车项目(含OPENMV)</v>
      </c>
      <c r="C1" s="5" t="s">
        <v>36</v>
      </c>
      <c r="D1" s="5">
        <f>设备清单!I5</f>
        <v>9.38730508741534</v>
      </c>
      <c r="E1" s="4" t="s">
        <v>37</v>
      </c>
      <c r="F1" s="5">
        <f>SUM(E3:E100)</f>
        <v>21</v>
      </c>
      <c r="G1" s="6"/>
      <c r="H1" s="6"/>
    </row>
    <row r="2" s="1" customFormat="1" spans="1:7">
      <c r="A2" s="5" t="s">
        <v>38</v>
      </c>
      <c r="B2" s="5" t="s">
        <v>39</v>
      </c>
      <c r="C2" s="5" t="s">
        <v>40</v>
      </c>
      <c r="D2" s="5" t="s">
        <v>41</v>
      </c>
      <c r="E2" s="5" t="s">
        <v>42</v>
      </c>
      <c r="F2" s="5" t="s">
        <v>43</v>
      </c>
      <c r="G2" s="7" t="s">
        <v>25</v>
      </c>
    </row>
    <row r="3" ht="62.25" spans="1:7">
      <c r="A3" s="8">
        <v>1</v>
      </c>
      <c r="B3" s="22" t="s">
        <v>80</v>
      </c>
      <c r="C3" s="10" t="s">
        <v>45</v>
      </c>
      <c r="D3" s="11" t="s">
        <v>46</v>
      </c>
      <c r="E3" s="12">
        <f>IF(C3="关键参数",2,IF(C3="非关键参数",1,""))</f>
        <v>2</v>
      </c>
      <c r="F3" s="13">
        <f>E3/$F$1*$D$1</f>
        <v>0.894029055944318</v>
      </c>
      <c r="G3" s="14" t="s">
        <v>81</v>
      </c>
    </row>
    <row r="4" ht="63" spans="1:8">
      <c r="A4" s="8">
        <v>2</v>
      </c>
      <c r="B4" s="22" t="s">
        <v>82</v>
      </c>
      <c r="C4" s="10" t="s">
        <v>45</v>
      </c>
      <c r="D4" s="11" t="s">
        <v>46</v>
      </c>
      <c r="E4" s="12">
        <f>IF(C4="关键参数",5,IF(C4="非关键参数",1,""))</f>
        <v>5</v>
      </c>
      <c r="F4" s="13">
        <f>E4/$F$1*$D$1</f>
        <v>2.2350726398608</v>
      </c>
      <c r="G4" s="15"/>
      <c r="H4" s="16"/>
    </row>
    <row r="5" spans="1:7">
      <c r="A5" s="8">
        <v>3</v>
      </c>
      <c r="B5" s="22" t="s">
        <v>83</v>
      </c>
      <c r="C5" s="10" t="s">
        <v>49</v>
      </c>
      <c r="D5" s="11" t="s">
        <v>46</v>
      </c>
      <c r="E5" s="12">
        <f t="shared" ref="E5:E32" si="0">IF(C5="关键参数",2,IF(C5="非关键参数",1,""))</f>
        <v>1</v>
      </c>
      <c r="F5" s="13">
        <f>E5/$F$1*$D$1</f>
        <v>0.447014527972159</v>
      </c>
      <c r="G5" s="15"/>
    </row>
    <row r="6" ht="24.75" spans="1:7">
      <c r="A6" s="8">
        <v>4</v>
      </c>
      <c r="B6" s="22" t="s">
        <v>84</v>
      </c>
      <c r="C6" s="10" t="s">
        <v>49</v>
      </c>
      <c r="D6" s="11" t="s">
        <v>46</v>
      </c>
      <c r="E6" s="12">
        <f t="shared" si="0"/>
        <v>1</v>
      </c>
      <c r="F6" s="13">
        <f>E6/$F$1*$D$1</f>
        <v>0.447014527972159</v>
      </c>
      <c r="G6" s="15"/>
    </row>
    <row r="7" ht="24.75" spans="1:7">
      <c r="A7" s="8">
        <v>5</v>
      </c>
      <c r="B7" s="22" t="s">
        <v>85</v>
      </c>
      <c r="C7" s="10" t="s">
        <v>45</v>
      </c>
      <c r="D7" s="11" t="s">
        <v>46</v>
      </c>
      <c r="E7" s="12">
        <f t="shared" si="0"/>
        <v>2</v>
      </c>
      <c r="F7" s="13">
        <f>E7/$F$1*$D$1</f>
        <v>0.894029055944318</v>
      </c>
      <c r="G7" s="15"/>
    </row>
    <row r="8" ht="24" spans="1:7">
      <c r="A8" s="8">
        <v>6</v>
      </c>
      <c r="B8" s="23" t="s">
        <v>86</v>
      </c>
      <c r="C8" s="10" t="s">
        <v>45</v>
      </c>
      <c r="D8" s="11" t="s">
        <v>46</v>
      </c>
      <c r="E8" s="12">
        <f t="shared" si="0"/>
        <v>2</v>
      </c>
      <c r="F8" s="13">
        <f>E8/$F$1*$D$1</f>
        <v>0.894029055944318</v>
      </c>
      <c r="G8" s="15"/>
    </row>
    <row r="9" spans="1:7">
      <c r="A9" s="8">
        <v>7</v>
      </c>
      <c r="B9" s="22" t="s">
        <v>87</v>
      </c>
      <c r="C9" s="10" t="s">
        <v>49</v>
      </c>
      <c r="D9" s="11" t="s">
        <v>46</v>
      </c>
      <c r="E9" s="12">
        <f t="shared" si="0"/>
        <v>1</v>
      </c>
      <c r="F9" s="13">
        <f>E9/$F$1*$D$1</f>
        <v>0.447014527972159</v>
      </c>
      <c r="G9" s="15"/>
    </row>
    <row r="10" spans="1:7">
      <c r="A10" s="8">
        <v>8</v>
      </c>
      <c r="B10" s="22" t="s">
        <v>88</v>
      </c>
      <c r="C10" s="10" t="s">
        <v>49</v>
      </c>
      <c r="D10" s="11" t="s">
        <v>46</v>
      </c>
      <c r="E10" s="12">
        <f t="shared" si="0"/>
        <v>1</v>
      </c>
      <c r="F10" s="13">
        <f>E10/$F$1*$D$1</f>
        <v>0.447014527972159</v>
      </c>
      <c r="G10" s="15"/>
    </row>
    <row r="11" spans="1:7">
      <c r="A11" s="8">
        <v>9</v>
      </c>
      <c r="B11" s="22" t="s">
        <v>89</v>
      </c>
      <c r="C11" s="10" t="s">
        <v>49</v>
      </c>
      <c r="D11" s="11" t="s">
        <v>46</v>
      </c>
      <c r="E11" s="12">
        <f t="shared" si="0"/>
        <v>1</v>
      </c>
      <c r="F11" s="13">
        <f>E11/$F$1*$D$1</f>
        <v>0.447014527972159</v>
      </c>
      <c r="G11" s="15"/>
    </row>
    <row r="12" spans="1:7">
      <c r="A12" s="8">
        <v>10</v>
      </c>
      <c r="B12" s="22" t="s">
        <v>90</v>
      </c>
      <c r="C12" s="10" t="s">
        <v>49</v>
      </c>
      <c r="D12" s="11" t="s">
        <v>46</v>
      </c>
      <c r="E12" s="12">
        <f t="shared" si="0"/>
        <v>1</v>
      </c>
      <c r="F12" s="13">
        <f>E12/$F$1*$D$1</f>
        <v>0.447014527972159</v>
      </c>
      <c r="G12" s="15"/>
    </row>
    <row r="13" spans="1:7">
      <c r="A13" s="8">
        <v>11</v>
      </c>
      <c r="B13" s="24" t="s">
        <v>91</v>
      </c>
      <c r="C13" s="10" t="s">
        <v>45</v>
      </c>
      <c r="D13" s="11" t="s">
        <v>46</v>
      </c>
      <c r="E13" s="12">
        <f t="shared" si="0"/>
        <v>2</v>
      </c>
      <c r="F13" s="13">
        <f>E13/$F$1*$D$1</f>
        <v>0.894029055944318</v>
      </c>
      <c r="G13" s="15"/>
    </row>
    <row r="14" ht="54" spans="1:7">
      <c r="A14" s="8">
        <v>12</v>
      </c>
      <c r="B14" s="18" t="s">
        <v>92</v>
      </c>
      <c r="C14" s="10" t="s">
        <v>45</v>
      </c>
      <c r="D14" s="11" t="s">
        <v>46</v>
      </c>
      <c r="E14" s="12">
        <f t="shared" si="0"/>
        <v>2</v>
      </c>
      <c r="F14" s="13">
        <f>E14/$F$1*$D$1</f>
        <v>0.894029055944318</v>
      </c>
      <c r="G14" s="15"/>
    </row>
    <row r="15" spans="1:7">
      <c r="A15" s="8">
        <v>13</v>
      </c>
      <c r="B15" s="18"/>
      <c r="C15" s="10"/>
      <c r="D15" s="11"/>
      <c r="E15" s="12" t="str">
        <f t="shared" si="0"/>
        <v/>
      </c>
      <c r="F15" s="13" t="e">
        <f>E15/$F$1*$D$1</f>
        <v>#VALUE!</v>
      </c>
      <c r="G15" s="15"/>
    </row>
    <row r="16" spans="1:7">
      <c r="A16" s="8">
        <v>14</v>
      </c>
      <c r="B16" s="18"/>
      <c r="C16" s="10"/>
      <c r="D16" s="11"/>
      <c r="E16" s="12" t="str">
        <f t="shared" si="0"/>
        <v/>
      </c>
      <c r="F16" s="13" t="e">
        <f>E16/$F$1*$D$1</f>
        <v>#VALUE!</v>
      </c>
      <c r="G16" s="15"/>
    </row>
    <row r="17" spans="1:7">
      <c r="A17" s="8">
        <v>15</v>
      </c>
      <c r="B17" s="18"/>
      <c r="C17" s="10"/>
      <c r="D17" s="11"/>
      <c r="E17" s="12" t="str">
        <f t="shared" si="0"/>
        <v/>
      </c>
      <c r="F17" s="13" t="e">
        <f>E17/$F$1*$D$1</f>
        <v>#VALUE!</v>
      </c>
      <c r="G17" s="15"/>
    </row>
    <row r="18" spans="1:7">
      <c r="A18" s="8">
        <v>16</v>
      </c>
      <c r="B18" s="18"/>
      <c r="C18" s="10"/>
      <c r="D18" s="11"/>
      <c r="E18" s="12" t="str">
        <f t="shared" si="0"/>
        <v/>
      </c>
      <c r="F18" s="13" t="e">
        <f>E18/$F$1*$D$1</f>
        <v>#VALUE!</v>
      </c>
      <c r="G18" s="15"/>
    </row>
    <row r="19" spans="1:7">
      <c r="A19" s="8">
        <v>17</v>
      </c>
      <c r="B19" s="18"/>
      <c r="C19" s="10"/>
      <c r="D19" s="11"/>
      <c r="E19" s="12" t="str">
        <f t="shared" si="0"/>
        <v/>
      </c>
      <c r="F19" s="13" t="e">
        <f>E19/$F$1*$D$1</f>
        <v>#VALUE!</v>
      </c>
      <c r="G19" s="15"/>
    </row>
    <row r="20" spans="1:6">
      <c r="A20" s="8">
        <v>18</v>
      </c>
      <c r="B20" s="18"/>
      <c r="C20" s="10"/>
      <c r="D20" s="11"/>
      <c r="E20" s="12" t="str">
        <f t="shared" si="0"/>
        <v/>
      </c>
      <c r="F20" s="13" t="e">
        <f>E20/$F$1*$D$1</f>
        <v>#VALUE!</v>
      </c>
    </row>
    <row r="21" spans="1:6">
      <c r="A21" s="8">
        <v>19</v>
      </c>
      <c r="B21" s="18"/>
      <c r="C21" s="10"/>
      <c r="D21" s="11"/>
      <c r="E21" s="12" t="str">
        <f t="shared" si="0"/>
        <v/>
      </c>
      <c r="F21" s="13" t="e">
        <f>E21/$F$1*$D$1</f>
        <v>#VALUE!</v>
      </c>
    </row>
    <row r="22" spans="1:6">
      <c r="A22" s="8">
        <v>20</v>
      </c>
      <c r="B22" s="18"/>
      <c r="C22" s="10"/>
      <c r="D22" s="11"/>
      <c r="E22" s="12" t="str">
        <f t="shared" si="0"/>
        <v/>
      </c>
      <c r="F22" s="13" t="e">
        <f>E22/$F$1*$D$1</f>
        <v>#VALUE!</v>
      </c>
    </row>
    <row r="23" spans="1:6">
      <c r="A23" s="8">
        <v>21</v>
      </c>
      <c r="B23" s="18"/>
      <c r="C23" s="10"/>
      <c r="D23" s="11"/>
      <c r="E23" s="12" t="str">
        <f t="shared" si="0"/>
        <v/>
      </c>
      <c r="F23" s="13" t="e">
        <f>E23/$F$1*$D$1</f>
        <v>#VALUE!</v>
      </c>
    </row>
    <row r="24" spans="1:6">
      <c r="A24" s="8">
        <v>22</v>
      </c>
      <c r="B24" s="18"/>
      <c r="C24" s="10"/>
      <c r="D24" s="11"/>
      <c r="E24" s="12" t="str">
        <f t="shared" si="0"/>
        <v/>
      </c>
      <c r="F24" s="13" t="e">
        <f>E24/$F$1*$D$1</f>
        <v>#VALUE!</v>
      </c>
    </row>
    <row r="25" spans="1:6">
      <c r="A25" s="8">
        <v>23</v>
      </c>
      <c r="B25" s="18"/>
      <c r="C25" s="10"/>
      <c r="D25" s="11"/>
      <c r="E25" s="12" t="str">
        <f t="shared" si="0"/>
        <v/>
      </c>
      <c r="F25" s="13" t="e">
        <f>E25/$F$1*$D$1</f>
        <v>#VALUE!</v>
      </c>
    </row>
    <row r="26" spans="1:6">
      <c r="A26" s="8">
        <v>24</v>
      </c>
      <c r="B26" s="18"/>
      <c r="C26" s="10"/>
      <c r="D26" s="11"/>
      <c r="E26" s="12" t="str">
        <f t="shared" si="0"/>
        <v/>
      </c>
      <c r="F26" s="13" t="e">
        <f>E26/$F$1*$D$1</f>
        <v>#VALUE!</v>
      </c>
    </row>
    <row r="27" spans="1:6">
      <c r="A27" s="8">
        <v>25</v>
      </c>
      <c r="B27" s="18"/>
      <c r="C27" s="10"/>
      <c r="D27" s="11"/>
      <c r="E27" s="12" t="str">
        <f t="shared" si="0"/>
        <v/>
      </c>
      <c r="F27" s="13" t="e">
        <f>E27/$F$1*$D$1</f>
        <v>#VALUE!</v>
      </c>
    </row>
    <row r="28" spans="1:6">
      <c r="A28" s="8">
        <v>26</v>
      </c>
      <c r="B28" s="18"/>
      <c r="C28" s="10"/>
      <c r="D28" s="11"/>
      <c r="E28" s="12" t="str">
        <f t="shared" si="0"/>
        <v/>
      </c>
      <c r="F28" s="13" t="e">
        <f>E28/$F$1*$D$1</f>
        <v>#VALUE!</v>
      </c>
    </row>
    <row r="29" spans="1:6">
      <c r="A29" s="8">
        <v>27</v>
      </c>
      <c r="B29" s="18"/>
      <c r="C29" s="10"/>
      <c r="D29" s="11"/>
      <c r="E29" s="12" t="str">
        <f t="shared" si="0"/>
        <v/>
      </c>
      <c r="F29" s="13" t="e">
        <f>E29/$F$1*$D$1</f>
        <v>#VALUE!</v>
      </c>
    </row>
    <row r="30" spans="1:6">
      <c r="A30" s="8">
        <v>28</v>
      </c>
      <c r="B30" s="18"/>
      <c r="C30" s="10"/>
      <c r="D30" s="11"/>
      <c r="E30" s="12" t="str">
        <f t="shared" si="0"/>
        <v/>
      </c>
      <c r="F30" s="13" t="e">
        <f>E30/$F$1*$D$1</f>
        <v>#VALUE!</v>
      </c>
    </row>
    <row r="31" spans="1:6">
      <c r="A31" s="8">
        <v>29</v>
      </c>
      <c r="B31" s="18"/>
      <c r="C31" s="10"/>
      <c r="D31" s="11"/>
      <c r="E31" s="12" t="str">
        <f t="shared" si="0"/>
        <v/>
      </c>
      <c r="F31" s="13" t="e">
        <f>E31/$F$1*$D$1</f>
        <v>#VALUE!</v>
      </c>
    </row>
    <row r="32" spans="1:6">
      <c r="A32" s="8">
        <v>30</v>
      </c>
      <c r="B32" s="18"/>
      <c r="C32" s="10"/>
      <c r="D32" s="11"/>
      <c r="E32" s="12" t="str">
        <f t="shared" si="0"/>
        <v/>
      </c>
      <c r="F32" s="13" t="e">
        <f>E32/$F$1*$D$1</f>
        <v>#VALUE!</v>
      </c>
    </row>
    <row r="33" spans="1:6">
      <c r="A33" s="19"/>
      <c r="B33" s="19"/>
      <c r="C33" s="19"/>
      <c r="D33" s="19"/>
      <c r="E33" s="19"/>
      <c r="F33" s="19"/>
    </row>
    <row r="34" spans="1:8">
      <c r="A34" s="2" t="s">
        <v>25</v>
      </c>
      <c r="B34" s="20"/>
      <c r="C34" s="19"/>
      <c r="D34" s="19"/>
      <c r="E34" s="19"/>
      <c r="F34" s="19"/>
      <c r="G34" s="19"/>
      <c r="H34" s="19"/>
    </row>
    <row r="35" spans="2:8">
      <c r="B35" s="20"/>
      <c r="C35" s="19"/>
      <c r="D35" s="19"/>
      <c r="E35" s="19"/>
      <c r="F35" s="19"/>
      <c r="G35" s="19"/>
      <c r="H35" s="19"/>
    </row>
    <row r="36" spans="2:8">
      <c r="B36" s="20"/>
      <c r="C36" s="19"/>
      <c r="D36" s="19"/>
      <c r="E36" s="19"/>
      <c r="F36" s="19"/>
      <c r="G36" s="19"/>
      <c r="H36" s="19"/>
    </row>
    <row r="37" spans="1:8">
      <c r="A37" s="19"/>
      <c r="B37" s="20"/>
      <c r="C37" s="19"/>
      <c r="D37" s="19"/>
      <c r="E37" s="19"/>
      <c r="F37" s="19"/>
      <c r="G37" s="19"/>
      <c r="H37" s="19"/>
    </row>
    <row r="38" spans="1:8">
      <c r="A38" s="19"/>
      <c r="B38" s="20"/>
      <c r="D38" s="3"/>
      <c r="E38" s="3"/>
      <c r="F38" s="19"/>
      <c r="G38" s="19"/>
      <c r="H38" s="19"/>
    </row>
    <row r="39" spans="1:8">
      <c r="A39" s="19"/>
      <c r="B39" s="19"/>
      <c r="C39" s="19"/>
      <c r="D39" s="19"/>
      <c r="E39" s="19"/>
      <c r="F39" s="19"/>
      <c r="G39" s="19"/>
      <c r="H39" s="19"/>
    </row>
    <row r="40" spans="1:8">
      <c r="A40" s="19"/>
      <c r="B40" s="19"/>
      <c r="C40" s="19"/>
      <c r="D40" s="19"/>
      <c r="E40" s="19"/>
      <c r="F40" s="19"/>
      <c r="G40" s="19"/>
      <c r="H40" s="19"/>
    </row>
    <row r="41" spans="1:8">
      <c r="A41" s="19"/>
      <c r="B41" s="19"/>
      <c r="C41" s="19"/>
      <c r="D41" s="19"/>
      <c r="E41" s="19"/>
      <c r="F41" s="19"/>
      <c r="G41" s="19"/>
      <c r="H41" s="19"/>
    </row>
    <row r="42" spans="1:8">
      <c r="A42" s="19"/>
      <c r="B42" s="19"/>
      <c r="C42" s="19"/>
      <c r="D42" s="19"/>
      <c r="E42" s="19"/>
      <c r="F42" s="19"/>
      <c r="G42" s="19"/>
      <c r="H42" s="19"/>
    </row>
    <row r="43" spans="1:8">
      <c r="A43" s="19"/>
      <c r="B43" s="19"/>
      <c r="C43" s="19"/>
      <c r="D43" s="19"/>
      <c r="E43" s="19"/>
      <c r="F43" s="19"/>
      <c r="G43" s="19"/>
      <c r="H43" s="19"/>
    </row>
    <row r="44" spans="1:8">
      <c r="A44" s="19"/>
      <c r="B44" s="19"/>
      <c r="C44" s="19"/>
      <c r="D44" s="19"/>
      <c r="E44" s="19"/>
      <c r="F44" s="19"/>
      <c r="G44" s="19"/>
      <c r="H44" s="19"/>
    </row>
    <row r="45" spans="1:8">
      <c r="A45" s="19"/>
      <c r="B45" s="19"/>
      <c r="C45" s="19"/>
      <c r="D45" s="19"/>
      <c r="E45" s="19"/>
      <c r="F45" s="19"/>
      <c r="G45" s="19"/>
      <c r="H45" s="19"/>
    </row>
    <row r="46" spans="1:8">
      <c r="A46" s="19"/>
      <c r="B46" s="19"/>
      <c r="C46" s="19"/>
      <c r="D46" s="19"/>
      <c r="E46" s="19"/>
      <c r="F46" s="19"/>
      <c r="G46" s="19"/>
      <c r="H46" s="19"/>
    </row>
    <row r="47" spans="1:8">
      <c r="A47" s="19"/>
      <c r="B47" s="19"/>
      <c r="C47" s="19"/>
      <c r="D47" s="19"/>
      <c r="E47" s="19"/>
      <c r="F47" s="19"/>
      <c r="G47" s="19"/>
      <c r="H47" s="19"/>
    </row>
    <row r="48" spans="1:8">
      <c r="A48" s="19"/>
      <c r="B48" s="19"/>
      <c r="C48" s="19"/>
      <c r="D48" s="19"/>
      <c r="E48" s="19"/>
      <c r="F48" s="19"/>
      <c r="G48" s="19"/>
      <c r="H48" s="19"/>
    </row>
    <row r="49" spans="1:8">
      <c r="A49" s="19"/>
      <c r="B49" s="19"/>
      <c r="C49" s="19"/>
      <c r="D49" s="19"/>
      <c r="E49" s="19"/>
      <c r="F49" s="19"/>
      <c r="G49" s="19"/>
      <c r="H49" s="19"/>
    </row>
    <row r="50" spans="1:8">
      <c r="A50" s="19"/>
      <c r="B50" s="19"/>
      <c r="C50" s="19"/>
      <c r="D50" s="19"/>
      <c r="E50" s="19"/>
      <c r="F50" s="19"/>
      <c r="G50" s="19"/>
      <c r="H50" s="19"/>
    </row>
    <row r="51" spans="1:8">
      <c r="A51" s="19"/>
      <c r="B51" s="19"/>
      <c r="C51" s="19"/>
      <c r="D51" s="19"/>
      <c r="E51" s="19"/>
      <c r="F51" s="19"/>
      <c r="G51" s="19"/>
      <c r="H51" s="19"/>
    </row>
    <row r="52" spans="1:8">
      <c r="A52" s="19"/>
      <c r="B52" s="19"/>
      <c r="C52" s="19"/>
      <c r="D52" s="19"/>
      <c r="E52" s="19"/>
      <c r="F52" s="19"/>
      <c r="G52" s="19"/>
      <c r="H52" s="19"/>
    </row>
    <row r="53" spans="1:8">
      <c r="A53" s="19"/>
      <c r="B53" s="19"/>
      <c r="C53" s="19"/>
      <c r="D53" s="19"/>
      <c r="E53" s="19"/>
      <c r="F53" s="19"/>
      <c r="G53" s="19"/>
      <c r="H53" s="19"/>
    </row>
    <row r="54" spans="1:8">
      <c r="A54" s="19"/>
      <c r="B54" s="19"/>
      <c r="C54" s="19"/>
      <c r="D54" s="19"/>
      <c r="E54" s="19"/>
      <c r="F54" s="19"/>
      <c r="G54" s="19"/>
      <c r="H54" s="19"/>
    </row>
    <row r="55" spans="1:8">
      <c r="A55" s="19"/>
      <c r="B55" s="19"/>
      <c r="C55" s="19"/>
      <c r="D55" s="19"/>
      <c r="E55" s="19"/>
      <c r="F55" s="19"/>
      <c r="G55" s="19"/>
      <c r="H55" s="19"/>
    </row>
    <row r="56" spans="1:8">
      <c r="A56" s="19"/>
      <c r="B56" s="19"/>
      <c r="C56" s="19"/>
      <c r="D56" s="19"/>
      <c r="E56" s="19"/>
      <c r="F56" s="19"/>
      <c r="G56" s="19"/>
      <c r="H56" s="19"/>
    </row>
    <row r="57" spans="1:8">
      <c r="A57" s="19"/>
      <c r="B57" s="19"/>
      <c r="C57" s="19"/>
      <c r="D57" s="19"/>
      <c r="E57" s="19"/>
      <c r="F57" s="19"/>
      <c r="G57" s="19"/>
      <c r="H57" s="19"/>
    </row>
    <row r="58" spans="1:8">
      <c r="A58" s="19"/>
      <c r="B58" s="19"/>
      <c r="C58" s="19"/>
      <c r="D58" s="19"/>
      <c r="E58" s="19"/>
      <c r="F58" s="19"/>
      <c r="G58" s="19"/>
      <c r="H58" s="19"/>
    </row>
    <row r="59" spans="1:8">
      <c r="A59" s="19"/>
      <c r="B59" s="19"/>
      <c r="C59" s="19"/>
      <c r="D59" s="19"/>
      <c r="E59" s="19"/>
      <c r="F59" s="19"/>
      <c r="G59" s="19"/>
      <c r="H59" s="19"/>
    </row>
    <row r="60" spans="1:8">
      <c r="A60" s="19"/>
      <c r="B60" s="19"/>
      <c r="C60" s="19"/>
      <c r="D60" s="19"/>
      <c r="E60" s="19"/>
      <c r="F60" s="19"/>
      <c r="G60" s="19"/>
      <c r="H60" s="19"/>
    </row>
    <row r="61" spans="1:8">
      <c r="A61" s="19"/>
      <c r="B61" s="19"/>
      <c r="C61" s="19"/>
      <c r="D61" s="19"/>
      <c r="E61" s="19"/>
      <c r="F61" s="19"/>
      <c r="G61" s="19"/>
      <c r="H61" s="19"/>
    </row>
    <row r="62" spans="1:8">
      <c r="A62" s="19"/>
      <c r="B62" s="19"/>
      <c r="C62" s="19"/>
      <c r="D62" s="19"/>
      <c r="E62" s="19"/>
      <c r="F62" s="19"/>
      <c r="G62" s="19"/>
      <c r="H62" s="19"/>
    </row>
    <row r="63" spans="1:8">
      <c r="A63" s="19"/>
      <c r="B63" s="19"/>
      <c r="C63" s="19"/>
      <c r="D63" s="19"/>
      <c r="E63" s="19"/>
      <c r="F63" s="19"/>
      <c r="G63" s="19"/>
      <c r="H63" s="19"/>
    </row>
    <row r="64" spans="1:8">
      <c r="A64" s="19"/>
      <c r="B64" s="19"/>
      <c r="C64" s="19"/>
      <c r="D64" s="19"/>
      <c r="E64" s="19"/>
      <c r="F64" s="19"/>
      <c r="G64" s="19"/>
      <c r="H64" s="19"/>
    </row>
    <row r="65" spans="1:8">
      <c r="A65" s="19"/>
      <c r="B65" s="19"/>
      <c r="C65" s="19"/>
      <c r="D65" s="19"/>
      <c r="E65" s="19"/>
      <c r="F65" s="19"/>
      <c r="G65" s="19"/>
      <c r="H65" s="19"/>
    </row>
    <row r="66" spans="1:8">
      <c r="A66" s="19"/>
      <c r="B66" s="19"/>
      <c r="C66" s="19"/>
      <c r="D66" s="19"/>
      <c r="E66" s="19"/>
      <c r="F66" s="19"/>
      <c r="G66" s="19"/>
      <c r="H66" s="19"/>
    </row>
    <row r="67" spans="1:8">
      <c r="A67" s="19"/>
      <c r="B67" s="19"/>
      <c r="C67" s="19"/>
      <c r="D67" s="19"/>
      <c r="E67" s="19"/>
      <c r="F67" s="19"/>
      <c r="G67" s="19"/>
      <c r="H67" s="19"/>
    </row>
    <row r="68" spans="1:8">
      <c r="A68" s="19"/>
      <c r="B68" s="19"/>
      <c r="C68" s="19"/>
      <c r="D68" s="19"/>
      <c r="E68" s="19"/>
      <c r="F68" s="19"/>
      <c r="G68" s="19"/>
      <c r="H68" s="19"/>
    </row>
    <row r="69" spans="1:8">
      <c r="A69" s="19"/>
      <c r="B69" s="19"/>
      <c r="C69" s="19"/>
      <c r="D69" s="19"/>
      <c r="E69" s="19"/>
      <c r="F69" s="19"/>
      <c r="G69" s="19"/>
      <c r="H69" s="19"/>
    </row>
    <row r="70" spans="1:8">
      <c r="A70" s="19"/>
      <c r="B70" s="19"/>
      <c r="C70" s="19"/>
      <c r="D70" s="19"/>
      <c r="E70" s="19"/>
      <c r="F70" s="19"/>
      <c r="G70" s="19"/>
      <c r="H70" s="19"/>
    </row>
    <row r="71" spans="1:8">
      <c r="A71" s="19"/>
      <c r="B71" s="19"/>
      <c r="C71" s="19"/>
      <c r="D71" s="19"/>
      <c r="E71" s="19"/>
      <c r="F71" s="19"/>
      <c r="G71" s="19"/>
      <c r="H71" s="19"/>
    </row>
    <row r="72" spans="1:8">
      <c r="A72" s="19"/>
      <c r="B72" s="19"/>
      <c r="C72" s="19"/>
      <c r="D72" s="19"/>
      <c r="E72" s="19"/>
      <c r="F72" s="19"/>
      <c r="G72" s="19"/>
      <c r="H72" s="19"/>
    </row>
    <row r="73" spans="1:8">
      <c r="A73" s="19"/>
      <c r="B73" s="19"/>
      <c r="C73" s="19"/>
      <c r="D73" s="19"/>
      <c r="E73" s="19"/>
      <c r="F73" s="19"/>
      <c r="G73" s="19"/>
      <c r="H73" s="19"/>
    </row>
    <row r="74" spans="1:8">
      <c r="A74" s="19"/>
      <c r="B74" s="19"/>
      <c r="C74" s="19"/>
      <c r="D74" s="19"/>
      <c r="E74" s="19"/>
      <c r="F74" s="19"/>
      <c r="G74" s="19"/>
      <c r="H74" s="19"/>
    </row>
    <row r="75" spans="1:8">
      <c r="A75" s="19"/>
      <c r="B75" s="19"/>
      <c r="C75" s="19"/>
      <c r="D75" s="19"/>
      <c r="E75" s="19"/>
      <c r="F75" s="19"/>
      <c r="G75" s="19"/>
      <c r="H75" s="19"/>
    </row>
    <row r="76" spans="1:8">
      <c r="A76" s="19"/>
      <c r="B76" s="19"/>
      <c r="C76" s="19"/>
      <c r="D76" s="19"/>
      <c r="E76" s="19"/>
      <c r="F76" s="19"/>
      <c r="G76" s="19"/>
      <c r="H76" s="19"/>
    </row>
    <row r="77" spans="1:8">
      <c r="A77" s="19"/>
      <c r="B77" s="19"/>
      <c r="C77" s="19"/>
      <c r="D77" s="19"/>
      <c r="E77" s="19"/>
      <c r="F77" s="19"/>
      <c r="G77" s="19"/>
      <c r="H77" s="19"/>
    </row>
    <row r="78" spans="1:8">
      <c r="A78" s="19"/>
      <c r="B78" s="19"/>
      <c r="C78" s="19"/>
      <c r="D78" s="19"/>
      <c r="E78" s="19"/>
      <c r="F78" s="19"/>
      <c r="G78" s="19"/>
      <c r="H78" s="19"/>
    </row>
    <row r="79" spans="1:8">
      <c r="A79" s="19"/>
      <c r="B79" s="19"/>
      <c r="C79" s="19"/>
      <c r="D79" s="19"/>
      <c r="E79" s="19"/>
      <c r="F79" s="19"/>
      <c r="G79" s="19"/>
      <c r="H79" s="19"/>
    </row>
    <row r="80" spans="1:8">
      <c r="A80" s="19"/>
      <c r="B80" s="19"/>
      <c r="C80" s="19"/>
      <c r="D80" s="19"/>
      <c r="E80" s="19"/>
      <c r="F80" s="19"/>
      <c r="G80" s="19"/>
      <c r="H80" s="19"/>
    </row>
    <row r="81" spans="1:8">
      <c r="A81" s="19"/>
      <c r="B81" s="19"/>
      <c r="C81" s="19"/>
      <c r="D81" s="19"/>
      <c r="E81" s="19"/>
      <c r="F81" s="19"/>
      <c r="G81" s="19"/>
      <c r="H81" s="19"/>
    </row>
    <row r="82" spans="1:8">
      <c r="A82" s="19"/>
      <c r="B82" s="19"/>
      <c r="C82" s="19"/>
      <c r="D82" s="19"/>
      <c r="E82" s="19"/>
      <c r="F82" s="19"/>
      <c r="G82" s="19"/>
      <c r="H82" s="19"/>
    </row>
    <row r="83" spans="1:8">
      <c r="A83" s="19"/>
      <c r="B83" s="19"/>
      <c r="C83" s="19"/>
      <c r="D83" s="19"/>
      <c r="E83" s="19"/>
      <c r="F83" s="19"/>
      <c r="G83" s="19"/>
      <c r="H83" s="19"/>
    </row>
    <row r="84" spans="1:8">
      <c r="A84" s="19"/>
      <c r="B84" s="19"/>
      <c r="C84" s="19"/>
      <c r="D84" s="19"/>
      <c r="E84" s="19"/>
      <c r="F84" s="19"/>
      <c r="G84" s="19"/>
      <c r="H84" s="19"/>
    </row>
    <row r="85" spans="1:8">
      <c r="A85" s="19"/>
      <c r="B85" s="19"/>
      <c r="C85" s="19"/>
      <c r="D85" s="19"/>
      <c r="E85" s="19"/>
      <c r="F85" s="19"/>
      <c r="G85" s="19"/>
      <c r="H85" s="19"/>
    </row>
    <row r="86" spans="1:8">
      <c r="A86" s="19"/>
      <c r="B86" s="19"/>
      <c r="C86" s="19"/>
      <c r="D86" s="19"/>
      <c r="E86" s="19"/>
      <c r="F86" s="19"/>
      <c r="G86" s="19"/>
      <c r="H86" s="19"/>
    </row>
    <row r="87" spans="1:8">
      <c r="A87" s="19"/>
      <c r="B87" s="19"/>
      <c r="C87" s="19"/>
      <c r="D87" s="19"/>
      <c r="E87" s="19"/>
      <c r="F87" s="19"/>
      <c r="G87" s="19"/>
      <c r="H87" s="19"/>
    </row>
    <row r="88" spans="1:8">
      <c r="A88" s="19"/>
      <c r="B88" s="19"/>
      <c r="C88" s="19"/>
      <c r="D88" s="19"/>
      <c r="E88" s="19"/>
      <c r="F88" s="19"/>
      <c r="G88" s="19"/>
      <c r="H88" s="19"/>
    </row>
    <row r="89" spans="1:8">
      <c r="A89" s="19"/>
      <c r="B89" s="19"/>
      <c r="C89" s="19"/>
      <c r="D89" s="19"/>
      <c r="E89" s="19"/>
      <c r="F89" s="19"/>
      <c r="G89" s="19"/>
      <c r="H89" s="19"/>
    </row>
  </sheetData>
  <sheetProtection selectLockedCells="1"/>
  <protectedRanges>
    <protectedRange sqref="B14 B15:C32" name="区域1"/>
    <protectedRange sqref="C3 C4 C5 C6 C7 C8 C9 C10 C11 C12 C13 C14" name="区域1_1_1"/>
  </protectedRanges>
  <mergeCells count="1">
    <mergeCell ref="G3:G19"/>
  </mergeCells>
  <conditionalFormatting sqref="C3:D3">
    <cfRule type="expression" dxfId="0" priority="1" stopIfTrue="1">
      <formula>$C3="非常重要"</formula>
    </cfRule>
    <cfRule type="expression" dxfId="1" priority="2" stopIfTrue="1">
      <formula>$C3="重要"</formula>
    </cfRule>
  </conditionalFormatting>
  <conditionalFormatting sqref="F38">
    <cfRule type="expression" dxfId="0" priority="3" stopIfTrue="1">
      <formula>$C37="非常重要"</formula>
    </cfRule>
    <cfRule type="expression" dxfId="1" priority="4" stopIfTrue="1">
      <formula>$C37="重要"</formula>
    </cfRule>
  </conditionalFormatting>
  <conditionalFormatting sqref="C4:D14">
    <cfRule type="expression" dxfId="0" priority="5" stopIfTrue="1">
      <formula>$C4="非常重要"</formula>
    </cfRule>
    <cfRule type="expression" dxfId="1" priority="6" stopIfTrue="1">
      <formula>$C4="重要"</formula>
    </cfRule>
  </conditionalFormatting>
  <conditionalFormatting sqref="G34:H84 B33:F33 B14 B15:D32 B39:F84">
    <cfRule type="expression" dxfId="0" priority="7" stopIfTrue="1">
      <formula>$C14="非常重要"</formula>
    </cfRule>
    <cfRule type="expression" dxfId="1" priority="8" stopIfTrue="1">
      <formula>$C14="重要"</formula>
    </cfRule>
  </conditionalFormatting>
  <conditionalFormatting sqref="B34:F36 B37:E37">
    <cfRule type="expression" dxfId="0" priority="9" stopIfTrue="1">
      <formula>$C34="非常重要"</formula>
    </cfRule>
    <cfRule type="expression" dxfId="1" priority="10" stopIfTrue="1">
      <formula>$C34="重要"</formula>
    </cfRule>
  </conditionalFormatting>
  <conditionalFormatting sqref="B85:H86">
    <cfRule type="expression" dxfId="0" priority="11" stopIfTrue="1">
      <formula>$C85="非常重要"</formula>
    </cfRule>
  </conditionalFormatting>
  <dataValidations count="2">
    <dataValidation type="list" allowBlank="1" showInputMessage="1" showErrorMessage="1" sqref="C3 C4 C5 C6 C7 C8 C9 C10 C11 C12 C13 C14 C15:C32">
      <formula1>"关键参数,非关键参数"</formula1>
    </dataValidation>
    <dataValidation type="list" allowBlank="1" showInputMessage="1" showErrorMessage="1" sqref="D3 D4 D5 D6 D7 D8 D9 D10 D11 D12 D13 D14 D15:D32">
      <formula1>"需要,不需要"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D21" sqref="D21"/>
    </sheetView>
  </sheetViews>
  <sheetFormatPr defaultColWidth="9" defaultRowHeight="13.5"/>
  <cols>
    <col min="1" max="1" width="5.75" style="2" customWidth="1"/>
    <col min="2" max="2" width="33.5" style="3" customWidth="1"/>
    <col min="3" max="3" width="10.75" style="3" customWidth="1"/>
    <col min="4" max="4" width="12" style="2" customWidth="1"/>
    <col min="5" max="5" width="9.75" style="2" customWidth="1"/>
    <col min="6" max="6" width="13.375" style="2" customWidth="1"/>
    <col min="7" max="7" width="58.125" style="2" customWidth="1"/>
    <col min="8" max="8" width="13.625" style="2" customWidth="1"/>
    <col min="9" max="9" width="9" style="2"/>
    <col min="10" max="10" width="13.25" style="2" customWidth="1"/>
    <col min="11" max="16384" width="9" style="2"/>
  </cols>
  <sheetData>
    <row r="1" s="1" customFormat="1" ht="27" spans="1:8">
      <c r="A1" s="4" t="s">
        <v>35</v>
      </c>
      <c r="B1" s="5" t="str">
        <f>设备清单!B6</f>
        <v>基于嵌入式的小四轴飞行器项目套件</v>
      </c>
      <c r="C1" s="5" t="s">
        <v>36</v>
      </c>
      <c r="D1" s="5">
        <f>设备清单!I6</f>
        <v>2.77209009292802</v>
      </c>
      <c r="E1" s="4" t="s">
        <v>37</v>
      </c>
      <c r="F1" s="5">
        <f>SUM(E3:E100)</f>
        <v>20</v>
      </c>
      <c r="G1" s="6"/>
      <c r="H1" s="6"/>
    </row>
    <row r="2" s="1" customFormat="1" spans="1:7">
      <c r="A2" s="5" t="s">
        <v>38</v>
      </c>
      <c r="B2" s="5" t="s">
        <v>39</v>
      </c>
      <c r="C2" s="5" t="s">
        <v>40</v>
      </c>
      <c r="D2" s="5" t="s">
        <v>41</v>
      </c>
      <c r="E2" s="5" t="s">
        <v>42</v>
      </c>
      <c r="F2" s="5" t="s">
        <v>43</v>
      </c>
      <c r="G2" s="7" t="s">
        <v>25</v>
      </c>
    </row>
    <row r="3" ht="40.5" spans="1:7">
      <c r="A3" s="8">
        <v>1</v>
      </c>
      <c r="B3" s="17" t="s">
        <v>93</v>
      </c>
      <c r="C3" s="10" t="s">
        <v>45</v>
      </c>
      <c r="D3" s="11" t="s">
        <v>94</v>
      </c>
      <c r="E3" s="12">
        <f>IF(C3="关键参数",3,IF(C3="非关键参数",1,""))</f>
        <v>3</v>
      </c>
      <c r="F3" s="13">
        <f>E3/$F$1*$D$1</f>
        <v>0.415813513939203</v>
      </c>
      <c r="G3" s="14" t="s">
        <v>95</v>
      </c>
    </row>
    <row r="4" ht="27" spans="1:8">
      <c r="A4" s="8">
        <v>2</v>
      </c>
      <c r="B4" s="17" t="s">
        <v>96</v>
      </c>
      <c r="C4" s="10" t="s">
        <v>49</v>
      </c>
      <c r="D4" s="11" t="s">
        <v>94</v>
      </c>
      <c r="E4" s="12">
        <f>IF(C4="关键参数",2,IF(C4="非关键参数",1,""))</f>
        <v>1</v>
      </c>
      <c r="F4" s="13">
        <f>E4/$F$1*$D$1</f>
        <v>0.138604504646401</v>
      </c>
      <c r="G4" s="15"/>
      <c r="H4" s="16"/>
    </row>
    <row r="5" ht="40.5" spans="1:7">
      <c r="A5" s="8">
        <v>3</v>
      </c>
      <c r="B5" s="17" t="s">
        <v>97</v>
      </c>
      <c r="C5" s="10" t="s">
        <v>45</v>
      </c>
      <c r="D5" s="11" t="s">
        <v>94</v>
      </c>
      <c r="E5" s="12">
        <f t="shared" ref="E5:E32" si="0">IF(C5="关键参数",2,IF(C5="非关键参数",1,""))</f>
        <v>2</v>
      </c>
      <c r="F5" s="13">
        <f>E5/$F$1*$D$1</f>
        <v>0.277209009292802</v>
      </c>
      <c r="G5" s="15"/>
    </row>
    <row r="6" ht="40.5" spans="1:7">
      <c r="A6" s="8">
        <v>4</v>
      </c>
      <c r="B6" s="17" t="s">
        <v>98</v>
      </c>
      <c r="C6" s="10" t="s">
        <v>49</v>
      </c>
      <c r="D6" s="11" t="s">
        <v>94</v>
      </c>
      <c r="E6" s="12">
        <f t="shared" si="0"/>
        <v>1</v>
      </c>
      <c r="F6" s="13">
        <f>E6/$F$1*$D$1</f>
        <v>0.138604504646401</v>
      </c>
      <c r="G6" s="15"/>
    </row>
    <row r="7" ht="40.5" spans="1:11">
      <c r="A7" s="8">
        <v>5</v>
      </c>
      <c r="B7" s="17" t="s">
        <v>99</v>
      </c>
      <c r="C7" s="10" t="s">
        <v>49</v>
      </c>
      <c r="D7" s="11" t="s">
        <v>94</v>
      </c>
      <c r="E7" s="12">
        <f t="shared" si="0"/>
        <v>1</v>
      </c>
      <c r="F7" s="13">
        <f>E7/$F$1*$D$1</f>
        <v>0.138604504646401</v>
      </c>
      <c r="G7" s="15"/>
      <c r="J7" s="21"/>
      <c r="K7" s="21"/>
    </row>
    <row r="8" ht="27" spans="1:11">
      <c r="A8" s="8">
        <v>6</v>
      </c>
      <c r="B8" s="17" t="s">
        <v>100</v>
      </c>
      <c r="C8" s="10" t="s">
        <v>49</v>
      </c>
      <c r="D8" s="11" t="s">
        <v>94</v>
      </c>
      <c r="E8" s="12">
        <f t="shared" si="0"/>
        <v>1</v>
      </c>
      <c r="F8" s="13">
        <f>E8/$F$1*$D$1</f>
        <v>0.138604504646401</v>
      </c>
      <c r="G8" s="15"/>
      <c r="J8" s="21"/>
      <c r="K8" s="21"/>
    </row>
    <row r="9" ht="27" spans="1:11">
      <c r="A9" s="8">
        <v>7</v>
      </c>
      <c r="B9" s="17" t="s">
        <v>101</v>
      </c>
      <c r="C9" s="10" t="s">
        <v>49</v>
      </c>
      <c r="D9" s="11" t="s">
        <v>94</v>
      </c>
      <c r="E9" s="12">
        <f t="shared" si="0"/>
        <v>1</v>
      </c>
      <c r="F9" s="13">
        <f>E9/$F$1*$D$1</f>
        <v>0.138604504646401</v>
      </c>
      <c r="G9" s="15"/>
      <c r="J9" s="21"/>
      <c r="K9" s="21"/>
    </row>
    <row r="10" ht="40.5" spans="1:11">
      <c r="A10" s="8">
        <v>8</v>
      </c>
      <c r="B10" s="17" t="s">
        <v>102</v>
      </c>
      <c r="C10" s="10" t="s">
        <v>49</v>
      </c>
      <c r="D10" s="11" t="s">
        <v>94</v>
      </c>
      <c r="E10" s="12">
        <f t="shared" si="0"/>
        <v>1</v>
      </c>
      <c r="F10" s="13">
        <f>E10/$F$1*$D$1</f>
        <v>0.138604504646401</v>
      </c>
      <c r="G10" s="15"/>
      <c r="J10" s="21"/>
      <c r="K10" s="21"/>
    </row>
    <row r="11" spans="1:11">
      <c r="A11" s="8">
        <v>9</v>
      </c>
      <c r="B11" s="17" t="s">
        <v>103</v>
      </c>
      <c r="C11" s="10" t="s">
        <v>49</v>
      </c>
      <c r="D11" s="11" t="s">
        <v>94</v>
      </c>
      <c r="E11" s="12">
        <f t="shared" si="0"/>
        <v>1</v>
      </c>
      <c r="F11" s="13">
        <f>E11/$F$1*$D$1</f>
        <v>0.138604504646401</v>
      </c>
      <c r="G11" s="15"/>
      <c r="J11" s="21"/>
      <c r="K11" s="21"/>
    </row>
    <row r="12" spans="1:11">
      <c r="A12" s="8">
        <v>10</v>
      </c>
      <c r="B12" s="17" t="s">
        <v>104</v>
      </c>
      <c r="C12" s="10" t="s">
        <v>45</v>
      </c>
      <c r="D12" s="11" t="s">
        <v>94</v>
      </c>
      <c r="E12" s="12">
        <f t="shared" si="0"/>
        <v>2</v>
      </c>
      <c r="F12" s="13">
        <f>E12/$F$1*$D$1</f>
        <v>0.277209009292802</v>
      </c>
      <c r="G12" s="15"/>
      <c r="J12" s="21"/>
      <c r="K12" s="21"/>
    </row>
    <row r="13" ht="27" spans="1:11">
      <c r="A13" s="8">
        <v>11</v>
      </c>
      <c r="B13" s="18" t="s">
        <v>105</v>
      </c>
      <c r="C13" s="10" t="s">
        <v>45</v>
      </c>
      <c r="D13" s="11" t="s">
        <v>94</v>
      </c>
      <c r="E13" s="12">
        <f t="shared" si="0"/>
        <v>2</v>
      </c>
      <c r="F13" s="13">
        <f>E13/$F$1*$D$1</f>
        <v>0.277209009292802</v>
      </c>
      <c r="G13" s="15"/>
      <c r="J13" s="21"/>
      <c r="K13" s="21"/>
    </row>
    <row r="14" ht="40.5" spans="1:7">
      <c r="A14" s="8">
        <v>12</v>
      </c>
      <c r="B14" s="18" t="s">
        <v>106</v>
      </c>
      <c r="C14" s="10" t="s">
        <v>49</v>
      </c>
      <c r="D14" s="11" t="s">
        <v>94</v>
      </c>
      <c r="E14" s="12">
        <f t="shared" si="0"/>
        <v>1</v>
      </c>
      <c r="F14" s="13">
        <f>E14/$F$1*$D$1</f>
        <v>0.138604504646401</v>
      </c>
      <c r="G14" s="15"/>
    </row>
    <row r="15" ht="27" spans="1:7">
      <c r="A15" s="8">
        <v>13</v>
      </c>
      <c r="B15" s="18" t="s">
        <v>107</v>
      </c>
      <c r="C15" s="10" t="s">
        <v>49</v>
      </c>
      <c r="D15" s="11" t="s">
        <v>94</v>
      </c>
      <c r="E15" s="12">
        <f t="shared" si="0"/>
        <v>1</v>
      </c>
      <c r="F15" s="13">
        <f>E15/$F$1*$D$1</f>
        <v>0.138604504646401</v>
      </c>
      <c r="G15" s="15"/>
    </row>
    <row r="16" ht="54" spans="1:7">
      <c r="A16" s="8">
        <v>14</v>
      </c>
      <c r="B16" s="18" t="s">
        <v>108</v>
      </c>
      <c r="C16" s="10" t="s">
        <v>45</v>
      </c>
      <c r="D16" s="11" t="s">
        <v>94</v>
      </c>
      <c r="E16" s="12">
        <f t="shared" si="0"/>
        <v>2</v>
      </c>
      <c r="F16" s="13">
        <f>E16/$F$1*$D$1</f>
        <v>0.277209009292802</v>
      </c>
      <c r="G16" s="15"/>
    </row>
    <row r="17" spans="1:7">
      <c r="A17" s="8">
        <v>15</v>
      </c>
      <c r="B17" s="18"/>
      <c r="C17" s="10"/>
      <c r="D17" s="11"/>
      <c r="E17" s="12" t="str">
        <f t="shared" si="0"/>
        <v/>
      </c>
      <c r="F17" s="13" t="e">
        <f>E17/$F$1*$D$1</f>
        <v>#VALUE!</v>
      </c>
      <c r="G17" s="15"/>
    </row>
    <row r="18" spans="1:7">
      <c r="A18" s="8">
        <v>16</v>
      </c>
      <c r="B18" s="18"/>
      <c r="C18" s="10"/>
      <c r="D18" s="11"/>
      <c r="E18" s="12" t="str">
        <f t="shared" si="0"/>
        <v/>
      </c>
      <c r="F18" s="13" t="e">
        <f>E18/$F$1*$D$1</f>
        <v>#VALUE!</v>
      </c>
      <c r="G18" s="15"/>
    </row>
    <row r="19" spans="1:7">
      <c r="A19" s="8">
        <v>17</v>
      </c>
      <c r="B19" s="18"/>
      <c r="C19" s="10"/>
      <c r="D19" s="11"/>
      <c r="E19" s="12" t="str">
        <f t="shared" si="0"/>
        <v/>
      </c>
      <c r="F19" s="13" t="e">
        <f>E19/$F$1*$D$1</f>
        <v>#VALUE!</v>
      </c>
      <c r="G19" s="15"/>
    </row>
    <row r="20" spans="1:6">
      <c r="A20" s="8">
        <v>18</v>
      </c>
      <c r="B20" s="18"/>
      <c r="C20" s="10"/>
      <c r="D20" s="11"/>
      <c r="E20" s="12" t="str">
        <f t="shared" si="0"/>
        <v/>
      </c>
      <c r="F20" s="13" t="e">
        <f>E20/$F$1*$D$1</f>
        <v>#VALUE!</v>
      </c>
    </row>
    <row r="21" spans="1:6">
      <c r="A21" s="8">
        <v>19</v>
      </c>
      <c r="B21" s="18"/>
      <c r="C21" s="10"/>
      <c r="D21" s="11"/>
      <c r="E21" s="12" t="str">
        <f t="shared" si="0"/>
        <v/>
      </c>
      <c r="F21" s="13" t="e">
        <f>E21/$F$1*$D$1</f>
        <v>#VALUE!</v>
      </c>
    </row>
    <row r="22" spans="1:6">
      <c r="A22" s="8">
        <v>20</v>
      </c>
      <c r="B22" s="18"/>
      <c r="C22" s="10"/>
      <c r="D22" s="11"/>
      <c r="E22" s="12" t="str">
        <f t="shared" si="0"/>
        <v/>
      </c>
      <c r="F22" s="13" t="e">
        <f>E22/$F$1*$D$1</f>
        <v>#VALUE!</v>
      </c>
    </row>
    <row r="23" spans="1:6">
      <c r="A23" s="8">
        <v>21</v>
      </c>
      <c r="B23" s="18"/>
      <c r="C23" s="10"/>
      <c r="D23" s="11"/>
      <c r="E23" s="12" t="str">
        <f t="shared" si="0"/>
        <v/>
      </c>
      <c r="F23" s="13" t="e">
        <f>E23/$F$1*$D$1</f>
        <v>#VALUE!</v>
      </c>
    </row>
    <row r="24" spans="1:6">
      <c r="A24" s="8">
        <v>22</v>
      </c>
      <c r="B24" s="18"/>
      <c r="C24" s="10"/>
      <c r="D24" s="11"/>
      <c r="E24" s="12" t="str">
        <f t="shared" si="0"/>
        <v/>
      </c>
      <c r="F24" s="13" t="e">
        <f>E24/$F$1*$D$1</f>
        <v>#VALUE!</v>
      </c>
    </row>
    <row r="25" spans="1:6">
      <c r="A25" s="8">
        <v>23</v>
      </c>
      <c r="B25" s="18"/>
      <c r="C25" s="10"/>
      <c r="D25" s="11"/>
      <c r="E25" s="12" t="str">
        <f t="shared" si="0"/>
        <v/>
      </c>
      <c r="F25" s="13" t="e">
        <f>E25/$F$1*$D$1</f>
        <v>#VALUE!</v>
      </c>
    </row>
    <row r="26" spans="1:6">
      <c r="A26" s="8">
        <v>24</v>
      </c>
      <c r="B26" s="18"/>
      <c r="C26" s="10"/>
      <c r="D26" s="11"/>
      <c r="E26" s="12" t="str">
        <f t="shared" si="0"/>
        <v/>
      </c>
      <c r="F26" s="13" t="e">
        <f>E26/$F$1*$D$1</f>
        <v>#VALUE!</v>
      </c>
    </row>
    <row r="27" spans="1:6">
      <c r="A27" s="8">
        <v>25</v>
      </c>
      <c r="B27" s="18"/>
      <c r="C27" s="10"/>
      <c r="D27" s="11"/>
      <c r="E27" s="12" t="str">
        <f t="shared" si="0"/>
        <v/>
      </c>
      <c r="F27" s="13" t="e">
        <f>E27/$F$1*$D$1</f>
        <v>#VALUE!</v>
      </c>
    </row>
    <row r="28" spans="1:6">
      <c r="A28" s="8">
        <v>26</v>
      </c>
      <c r="B28" s="18"/>
      <c r="C28" s="10"/>
      <c r="D28" s="11"/>
      <c r="E28" s="12" t="str">
        <f t="shared" si="0"/>
        <v/>
      </c>
      <c r="F28" s="13" t="e">
        <f>E28/$F$1*$D$1</f>
        <v>#VALUE!</v>
      </c>
    </row>
    <row r="29" spans="1:6">
      <c r="A29" s="8">
        <v>27</v>
      </c>
      <c r="B29" s="18"/>
      <c r="C29" s="10"/>
      <c r="D29" s="11"/>
      <c r="E29" s="12" t="str">
        <f t="shared" si="0"/>
        <v/>
      </c>
      <c r="F29" s="13" t="e">
        <f>E29/$F$1*$D$1</f>
        <v>#VALUE!</v>
      </c>
    </row>
    <row r="30" spans="1:6">
      <c r="A30" s="8">
        <v>28</v>
      </c>
      <c r="B30" s="18"/>
      <c r="C30" s="10"/>
      <c r="D30" s="11"/>
      <c r="E30" s="12" t="str">
        <f t="shared" si="0"/>
        <v/>
      </c>
      <c r="F30" s="13" t="e">
        <f>E30/$F$1*$D$1</f>
        <v>#VALUE!</v>
      </c>
    </row>
    <row r="31" spans="1:6">
      <c r="A31" s="8">
        <v>29</v>
      </c>
      <c r="B31" s="18"/>
      <c r="C31" s="10"/>
      <c r="D31" s="11"/>
      <c r="E31" s="12" t="str">
        <f t="shared" si="0"/>
        <v/>
      </c>
      <c r="F31" s="13" t="e">
        <f>E31/$F$1*$D$1</f>
        <v>#VALUE!</v>
      </c>
    </row>
    <row r="32" spans="1:6">
      <c r="A32" s="8">
        <v>30</v>
      </c>
      <c r="B32" s="18"/>
      <c r="C32" s="10"/>
      <c r="D32" s="11"/>
      <c r="E32" s="12" t="str">
        <f t="shared" si="0"/>
        <v/>
      </c>
      <c r="F32" s="13" t="e">
        <f>E32/$F$1*$D$1</f>
        <v>#VALUE!</v>
      </c>
    </row>
    <row r="33" spans="1:6">
      <c r="A33" s="19"/>
      <c r="B33" s="19"/>
      <c r="C33" s="19"/>
      <c r="D33" s="19"/>
      <c r="E33" s="19"/>
      <c r="F33" s="19"/>
    </row>
    <row r="34" spans="1:9">
      <c r="A34" s="2" t="s">
        <v>25</v>
      </c>
      <c r="B34" s="20"/>
      <c r="C34" s="19"/>
      <c r="D34" s="19"/>
      <c r="E34" s="19"/>
      <c r="F34" s="19"/>
      <c r="G34" s="19"/>
      <c r="H34" s="19"/>
      <c r="I34" s="19"/>
    </row>
    <row r="35" spans="2:9">
      <c r="B35" s="20"/>
      <c r="C35" s="19"/>
      <c r="D35" s="19"/>
      <c r="E35" s="19"/>
      <c r="F35" s="19"/>
      <c r="G35" s="19"/>
      <c r="H35" s="19"/>
      <c r="I35" s="19"/>
    </row>
    <row r="36" spans="2:9">
      <c r="B36" s="20"/>
      <c r="C36" s="19"/>
      <c r="D36" s="19"/>
      <c r="E36" s="19"/>
      <c r="F36" s="19"/>
      <c r="G36" s="19"/>
      <c r="H36" s="19"/>
      <c r="I36" s="19"/>
    </row>
    <row r="37" spans="1:9">
      <c r="A37" s="19"/>
      <c r="B37" s="20"/>
      <c r="C37" s="19"/>
      <c r="D37" s="19"/>
      <c r="E37" s="19"/>
      <c r="F37" s="19"/>
      <c r="G37" s="19"/>
      <c r="H37" s="19"/>
      <c r="I37" s="19"/>
    </row>
    <row r="38" spans="1:9">
      <c r="A38" s="19"/>
      <c r="B38" s="20"/>
      <c r="D38" s="3"/>
      <c r="E38" s="3"/>
      <c r="F38" s="19"/>
      <c r="G38" s="19"/>
      <c r="H38" s="19"/>
      <c r="I38" s="19"/>
    </row>
    <row r="39" spans="1:9">
      <c r="A39" s="19"/>
      <c r="B39" s="19"/>
      <c r="C39" s="19"/>
      <c r="D39" s="19"/>
      <c r="E39" s="19"/>
      <c r="F39" s="19"/>
      <c r="G39" s="19"/>
      <c r="H39" s="19"/>
      <c r="I39" s="19"/>
    </row>
    <row r="40" spans="1:9">
      <c r="A40" s="19"/>
      <c r="B40" s="19"/>
      <c r="C40" s="19"/>
      <c r="D40" s="19"/>
      <c r="E40" s="19"/>
      <c r="F40" s="19"/>
      <c r="G40" s="19"/>
      <c r="H40" s="19"/>
      <c r="I40" s="19"/>
    </row>
    <row r="41" spans="1:9">
      <c r="A41" s="19"/>
      <c r="B41" s="19"/>
      <c r="C41" s="19"/>
      <c r="D41" s="19"/>
      <c r="E41" s="19"/>
      <c r="F41" s="19"/>
      <c r="G41" s="19"/>
      <c r="H41" s="19"/>
      <c r="I41" s="19"/>
    </row>
    <row r="42" spans="1:9">
      <c r="A42" s="19"/>
      <c r="B42" s="19"/>
      <c r="C42" s="19"/>
      <c r="D42" s="19"/>
      <c r="E42" s="19"/>
      <c r="F42" s="19"/>
      <c r="G42" s="19"/>
      <c r="H42" s="19"/>
      <c r="I42" s="19"/>
    </row>
    <row r="43" spans="1:9">
      <c r="A43" s="19"/>
      <c r="B43" s="19"/>
      <c r="C43" s="19"/>
      <c r="D43" s="19"/>
      <c r="E43" s="19"/>
      <c r="F43" s="19"/>
      <c r="G43" s="19"/>
      <c r="H43" s="19"/>
      <c r="I43" s="19"/>
    </row>
    <row r="44" spans="1:9">
      <c r="A44" s="19"/>
      <c r="B44" s="19"/>
      <c r="C44" s="19"/>
      <c r="D44" s="19"/>
      <c r="E44" s="19"/>
      <c r="F44" s="19"/>
      <c r="G44" s="19"/>
      <c r="H44" s="19"/>
      <c r="I44" s="19"/>
    </row>
    <row r="45" spans="1:9">
      <c r="A45" s="19"/>
      <c r="B45" s="19"/>
      <c r="C45" s="19"/>
      <c r="D45" s="19"/>
      <c r="E45" s="19"/>
      <c r="F45" s="19"/>
      <c r="G45" s="19"/>
      <c r="H45" s="19"/>
      <c r="I45" s="19"/>
    </row>
    <row r="46" spans="1:9">
      <c r="A46" s="19"/>
      <c r="B46" s="19"/>
      <c r="C46" s="19"/>
      <c r="D46" s="19"/>
      <c r="E46" s="19"/>
      <c r="F46" s="19"/>
      <c r="G46" s="19"/>
      <c r="H46" s="19"/>
      <c r="I46" s="19"/>
    </row>
    <row r="47" spans="1:9">
      <c r="A47" s="19"/>
      <c r="B47" s="19"/>
      <c r="C47" s="19"/>
      <c r="D47" s="19"/>
      <c r="E47" s="19"/>
      <c r="F47" s="19"/>
      <c r="G47" s="19"/>
      <c r="H47" s="19"/>
      <c r="I47" s="19"/>
    </row>
    <row r="48" spans="1:9">
      <c r="A48" s="19"/>
      <c r="B48" s="19"/>
      <c r="C48" s="19"/>
      <c r="D48" s="19"/>
      <c r="E48" s="19"/>
      <c r="F48" s="19"/>
      <c r="G48" s="19"/>
      <c r="H48" s="19"/>
      <c r="I48" s="19"/>
    </row>
    <row r="49" spans="1:9">
      <c r="A49" s="19"/>
      <c r="B49" s="19"/>
      <c r="C49" s="19"/>
      <c r="D49" s="19"/>
      <c r="E49" s="19"/>
      <c r="F49" s="19"/>
      <c r="G49" s="19"/>
      <c r="H49" s="19"/>
      <c r="I49" s="19"/>
    </row>
    <row r="50" spans="1:9">
      <c r="A50" s="19"/>
      <c r="B50" s="19"/>
      <c r="C50" s="19"/>
      <c r="D50" s="19"/>
      <c r="E50" s="19"/>
      <c r="F50" s="19"/>
      <c r="G50" s="19"/>
      <c r="H50" s="19"/>
      <c r="I50" s="19"/>
    </row>
    <row r="51" spans="1:9">
      <c r="A51" s="19"/>
      <c r="B51" s="19"/>
      <c r="C51" s="19"/>
      <c r="D51" s="19"/>
      <c r="E51" s="19"/>
      <c r="F51" s="19"/>
      <c r="G51" s="19"/>
      <c r="H51" s="19"/>
      <c r="I51" s="19"/>
    </row>
    <row r="52" spans="1:9">
      <c r="A52" s="19"/>
      <c r="B52" s="19"/>
      <c r="C52" s="19"/>
      <c r="D52" s="19"/>
      <c r="E52" s="19"/>
      <c r="F52" s="19"/>
      <c r="G52" s="19"/>
      <c r="H52" s="19"/>
      <c r="I52" s="19"/>
    </row>
    <row r="53" spans="1:9">
      <c r="A53" s="19"/>
      <c r="B53" s="19"/>
      <c r="C53" s="19"/>
      <c r="D53" s="19"/>
      <c r="E53" s="19"/>
      <c r="F53" s="19"/>
      <c r="G53" s="19"/>
      <c r="H53" s="19"/>
      <c r="I53" s="19"/>
    </row>
    <row r="54" spans="1:9">
      <c r="A54" s="19"/>
      <c r="B54" s="19"/>
      <c r="C54" s="19"/>
      <c r="D54" s="19"/>
      <c r="E54" s="19"/>
      <c r="F54" s="19"/>
      <c r="G54" s="19"/>
      <c r="H54" s="19"/>
      <c r="I54" s="19"/>
    </row>
    <row r="55" spans="1:9">
      <c r="A55" s="19"/>
      <c r="B55" s="19"/>
      <c r="C55" s="19"/>
      <c r="D55" s="19"/>
      <c r="E55" s="19"/>
      <c r="F55" s="19"/>
      <c r="G55" s="19"/>
      <c r="H55" s="19"/>
      <c r="I55" s="19"/>
    </row>
    <row r="56" spans="1:9">
      <c r="A56" s="19"/>
      <c r="B56" s="19"/>
      <c r="C56" s="19"/>
      <c r="D56" s="19"/>
      <c r="E56" s="19"/>
      <c r="F56" s="19"/>
      <c r="G56" s="19"/>
      <c r="H56" s="19"/>
      <c r="I56" s="19"/>
    </row>
    <row r="57" spans="1:9">
      <c r="A57" s="19"/>
      <c r="B57" s="19"/>
      <c r="C57" s="19"/>
      <c r="D57" s="19"/>
      <c r="E57" s="19"/>
      <c r="F57" s="19"/>
      <c r="G57" s="19"/>
      <c r="H57" s="19"/>
      <c r="I57" s="19"/>
    </row>
    <row r="58" spans="1:9">
      <c r="A58" s="19"/>
      <c r="B58" s="19"/>
      <c r="C58" s="19"/>
      <c r="D58" s="19"/>
      <c r="E58" s="19"/>
      <c r="F58" s="19"/>
      <c r="G58" s="19"/>
      <c r="H58" s="19"/>
      <c r="I58" s="19"/>
    </row>
    <row r="59" spans="1:9">
      <c r="A59" s="19"/>
      <c r="B59" s="19"/>
      <c r="C59" s="19"/>
      <c r="D59" s="19"/>
      <c r="E59" s="19"/>
      <c r="F59" s="19"/>
      <c r="G59" s="19"/>
      <c r="H59" s="19"/>
      <c r="I59" s="19"/>
    </row>
    <row r="60" spans="1:9">
      <c r="A60" s="19"/>
      <c r="B60" s="19"/>
      <c r="C60" s="19"/>
      <c r="D60" s="19"/>
      <c r="E60" s="19"/>
      <c r="F60" s="19"/>
      <c r="G60" s="19"/>
      <c r="H60" s="19"/>
      <c r="I60" s="19"/>
    </row>
    <row r="61" spans="1:9">
      <c r="A61" s="19"/>
      <c r="B61" s="19"/>
      <c r="C61" s="19"/>
      <c r="D61" s="19"/>
      <c r="E61" s="19"/>
      <c r="F61" s="19"/>
      <c r="G61" s="19"/>
      <c r="H61" s="19"/>
      <c r="I61" s="19"/>
    </row>
    <row r="62" spans="1:9">
      <c r="A62" s="19"/>
      <c r="B62" s="19"/>
      <c r="C62" s="19"/>
      <c r="D62" s="19"/>
      <c r="E62" s="19"/>
      <c r="F62" s="19"/>
      <c r="G62" s="19"/>
      <c r="H62" s="19"/>
      <c r="I62" s="19"/>
    </row>
    <row r="63" spans="1:9">
      <c r="A63" s="19"/>
      <c r="B63" s="19"/>
      <c r="C63" s="19"/>
      <c r="D63" s="19"/>
      <c r="E63" s="19"/>
      <c r="F63" s="19"/>
      <c r="G63" s="19"/>
      <c r="H63" s="19"/>
      <c r="I63" s="19"/>
    </row>
    <row r="64" spans="1:9">
      <c r="A64" s="19"/>
      <c r="B64" s="19"/>
      <c r="C64" s="19"/>
      <c r="D64" s="19"/>
      <c r="E64" s="19"/>
      <c r="F64" s="19"/>
      <c r="G64" s="19"/>
      <c r="H64" s="19"/>
      <c r="I64" s="19"/>
    </row>
    <row r="65" spans="1:9">
      <c r="A65" s="19"/>
      <c r="B65" s="19"/>
      <c r="C65" s="19"/>
      <c r="D65" s="19"/>
      <c r="E65" s="19"/>
      <c r="F65" s="19"/>
      <c r="G65" s="19"/>
      <c r="H65" s="19"/>
      <c r="I65" s="19"/>
    </row>
    <row r="66" spans="1:9">
      <c r="A66" s="19"/>
      <c r="B66" s="19"/>
      <c r="C66" s="19"/>
      <c r="D66" s="19"/>
      <c r="E66" s="19"/>
      <c r="F66" s="19"/>
      <c r="G66" s="19"/>
      <c r="H66" s="19"/>
      <c r="I66" s="19"/>
    </row>
    <row r="67" spans="1:9">
      <c r="A67" s="19"/>
      <c r="B67" s="19"/>
      <c r="C67" s="19"/>
      <c r="D67" s="19"/>
      <c r="E67" s="19"/>
      <c r="F67" s="19"/>
      <c r="G67" s="19"/>
      <c r="H67" s="19"/>
      <c r="I67" s="19"/>
    </row>
    <row r="68" spans="1:9">
      <c r="A68" s="19"/>
      <c r="B68" s="19"/>
      <c r="C68" s="19"/>
      <c r="D68" s="19"/>
      <c r="E68" s="19"/>
      <c r="F68" s="19"/>
      <c r="G68" s="19"/>
      <c r="H68" s="19"/>
      <c r="I68" s="19"/>
    </row>
    <row r="69" spans="1:9">
      <c r="A69" s="19"/>
      <c r="B69" s="19"/>
      <c r="C69" s="19"/>
      <c r="D69" s="19"/>
      <c r="E69" s="19"/>
      <c r="F69" s="19"/>
      <c r="G69" s="19"/>
      <c r="H69" s="19"/>
      <c r="I69" s="19"/>
    </row>
    <row r="70" spans="1:9">
      <c r="A70" s="19"/>
      <c r="B70" s="19"/>
      <c r="C70" s="19"/>
      <c r="D70" s="19"/>
      <c r="E70" s="19"/>
      <c r="F70" s="19"/>
      <c r="G70" s="19"/>
      <c r="H70" s="19"/>
      <c r="I70" s="19"/>
    </row>
    <row r="71" spans="1:9">
      <c r="A71" s="19"/>
      <c r="B71" s="19"/>
      <c r="C71" s="19"/>
      <c r="D71" s="19"/>
      <c r="E71" s="19"/>
      <c r="F71" s="19"/>
      <c r="G71" s="19"/>
      <c r="H71" s="19"/>
      <c r="I71" s="19"/>
    </row>
    <row r="72" spans="1:9">
      <c r="A72" s="19"/>
      <c r="B72" s="19"/>
      <c r="C72" s="19"/>
      <c r="D72" s="19"/>
      <c r="E72" s="19"/>
      <c r="F72" s="19"/>
      <c r="G72" s="19"/>
      <c r="H72" s="19"/>
      <c r="I72" s="19"/>
    </row>
    <row r="73" spans="1:9">
      <c r="A73" s="19"/>
      <c r="B73" s="19"/>
      <c r="C73" s="19"/>
      <c r="D73" s="19"/>
      <c r="E73" s="19"/>
      <c r="F73" s="19"/>
      <c r="G73" s="19"/>
      <c r="H73" s="19"/>
      <c r="I73" s="19"/>
    </row>
    <row r="74" spans="1:9">
      <c r="A74" s="19"/>
      <c r="B74" s="19"/>
      <c r="C74" s="19"/>
      <c r="D74" s="19"/>
      <c r="E74" s="19"/>
      <c r="F74" s="19"/>
      <c r="G74" s="19"/>
      <c r="H74" s="19"/>
      <c r="I74" s="19"/>
    </row>
    <row r="75" spans="1:9">
      <c r="A75" s="19"/>
      <c r="B75" s="19"/>
      <c r="C75" s="19"/>
      <c r="D75" s="19"/>
      <c r="E75" s="19"/>
      <c r="F75" s="19"/>
      <c r="G75" s="19"/>
      <c r="H75" s="19"/>
      <c r="I75" s="19"/>
    </row>
    <row r="76" spans="1:9">
      <c r="A76" s="19"/>
      <c r="B76" s="19"/>
      <c r="C76" s="19"/>
      <c r="D76" s="19"/>
      <c r="E76" s="19"/>
      <c r="F76" s="19"/>
      <c r="G76" s="19"/>
      <c r="H76" s="19"/>
      <c r="I76" s="19"/>
    </row>
    <row r="77" spans="1:9">
      <c r="A77" s="19"/>
      <c r="B77" s="19"/>
      <c r="C77" s="19"/>
      <c r="D77" s="19"/>
      <c r="E77" s="19"/>
      <c r="F77" s="19"/>
      <c r="G77" s="19"/>
      <c r="H77" s="19"/>
      <c r="I77" s="19"/>
    </row>
    <row r="78" spans="1:8">
      <c r="A78" s="19"/>
      <c r="B78" s="19"/>
      <c r="C78" s="19"/>
      <c r="D78" s="19"/>
      <c r="E78" s="19"/>
      <c r="F78" s="19"/>
      <c r="G78" s="19"/>
      <c r="H78" s="19"/>
    </row>
    <row r="79" spans="1:8">
      <c r="A79" s="19"/>
      <c r="B79" s="19"/>
      <c r="C79" s="19"/>
      <c r="D79" s="19"/>
      <c r="E79" s="19"/>
      <c r="F79" s="19"/>
      <c r="G79" s="19"/>
      <c r="H79" s="19"/>
    </row>
    <row r="80" spans="1:8">
      <c r="A80" s="19"/>
      <c r="B80" s="19"/>
      <c r="C80" s="19"/>
      <c r="D80" s="19"/>
      <c r="E80" s="19"/>
      <c r="F80" s="19"/>
      <c r="G80" s="19"/>
      <c r="H80" s="19"/>
    </row>
    <row r="81" spans="1:8">
      <c r="A81" s="19"/>
      <c r="B81" s="19"/>
      <c r="C81" s="19"/>
      <c r="D81" s="19"/>
      <c r="E81" s="19"/>
      <c r="F81" s="19"/>
      <c r="G81" s="19"/>
      <c r="H81" s="19"/>
    </row>
    <row r="82" spans="1:8">
      <c r="A82" s="19"/>
      <c r="B82" s="19"/>
      <c r="C82" s="19"/>
      <c r="D82" s="19"/>
      <c r="E82" s="19"/>
      <c r="F82" s="19"/>
      <c r="G82" s="19"/>
      <c r="H82" s="19"/>
    </row>
    <row r="83" spans="1:8">
      <c r="A83" s="19"/>
      <c r="B83" s="19"/>
      <c r="C83" s="19"/>
      <c r="D83" s="19"/>
      <c r="E83" s="19"/>
      <c r="F83" s="19"/>
      <c r="G83" s="19"/>
      <c r="H83" s="19"/>
    </row>
    <row r="84" spans="1:8">
      <c r="A84" s="19"/>
      <c r="B84" s="19"/>
      <c r="C84" s="19"/>
      <c r="D84" s="19"/>
      <c r="E84" s="19"/>
      <c r="F84" s="19"/>
      <c r="G84" s="19"/>
      <c r="H84" s="19"/>
    </row>
    <row r="85" spans="1:8">
      <c r="A85" s="19"/>
      <c r="B85" s="19"/>
      <c r="C85" s="19"/>
      <c r="D85" s="19"/>
      <c r="E85" s="19"/>
      <c r="F85" s="19"/>
      <c r="G85" s="19"/>
      <c r="H85" s="19"/>
    </row>
    <row r="86" spans="1:8">
      <c r="A86" s="19"/>
      <c r="B86" s="19"/>
      <c r="C86" s="19"/>
      <c r="D86" s="19"/>
      <c r="E86" s="19"/>
      <c r="F86" s="19"/>
      <c r="G86" s="19"/>
      <c r="H86" s="19"/>
    </row>
    <row r="87" spans="1:8">
      <c r="A87" s="19"/>
      <c r="B87" s="19"/>
      <c r="C87" s="19"/>
      <c r="D87" s="19"/>
      <c r="E87" s="19"/>
      <c r="F87" s="19"/>
      <c r="G87" s="19"/>
      <c r="H87" s="19"/>
    </row>
    <row r="88" spans="1:8">
      <c r="A88" s="19"/>
      <c r="B88" s="19"/>
      <c r="C88" s="19"/>
      <c r="D88" s="19"/>
      <c r="E88" s="19"/>
      <c r="F88" s="19"/>
      <c r="G88" s="19"/>
      <c r="H88" s="19"/>
    </row>
    <row r="89" spans="1:8">
      <c r="A89" s="19"/>
      <c r="B89" s="19"/>
      <c r="C89" s="19"/>
      <c r="D89" s="19"/>
      <c r="E89" s="19"/>
      <c r="F89" s="19"/>
      <c r="G89" s="19"/>
      <c r="H89" s="19"/>
    </row>
  </sheetData>
  <sheetProtection selectLockedCells="1"/>
  <protectedRanges>
    <protectedRange sqref="B18:C32 C17" name="区域1"/>
    <protectedRange sqref="C3 C4 C5 C6 C7 C8 C9 C10 C11 C12 C13 C14 C15 C16" name="区域1_1"/>
    <protectedRange sqref="B16" name="区域1_2"/>
  </protectedRanges>
  <mergeCells count="1">
    <mergeCell ref="G3:G19"/>
  </mergeCells>
  <conditionalFormatting sqref="B3">
    <cfRule type="expression" dxfId="0" priority="1" stopIfTrue="1">
      <formula>$C3="非常重要"</formula>
    </cfRule>
    <cfRule type="expression" dxfId="1" priority="2" stopIfTrue="1">
      <formula>$C3="重要"</formula>
    </cfRule>
  </conditionalFormatting>
  <conditionalFormatting sqref="C3:D3">
    <cfRule type="expression" dxfId="0" priority="3" stopIfTrue="1">
      <formula>$C3="非常重要"</formula>
    </cfRule>
    <cfRule type="expression" dxfId="1" priority="4" stopIfTrue="1">
      <formula>$C3="重要"</formula>
    </cfRule>
  </conditionalFormatting>
  <conditionalFormatting sqref="B4">
    <cfRule type="expression" dxfId="0" priority="5" stopIfTrue="1">
      <formula>$C1048576="非常重要"</formula>
    </cfRule>
    <cfRule type="expression" dxfId="1" priority="6" stopIfTrue="1">
      <formula>$C1048576="重要"</formula>
    </cfRule>
  </conditionalFormatting>
  <conditionalFormatting sqref="F38">
    <cfRule type="expression" dxfId="0" priority="7" stopIfTrue="1">
      <formula>$C37="非常重要"</formula>
    </cfRule>
    <cfRule type="expression" dxfId="1" priority="8" stopIfTrue="1">
      <formula>$C37="重要"</formula>
    </cfRule>
  </conditionalFormatting>
  <conditionalFormatting sqref="B5:B7">
    <cfRule type="expression" dxfId="0" priority="9" stopIfTrue="1">
      <formula>$C5="非常重要"</formula>
    </cfRule>
    <cfRule type="expression" dxfId="1" priority="10" stopIfTrue="1">
      <formula>$C5="重要"</formula>
    </cfRule>
  </conditionalFormatting>
  <conditionalFormatting sqref="C4:D16">
    <cfRule type="expression" dxfId="0" priority="11" stopIfTrue="1">
      <formula>$C4="非常重要"</formula>
    </cfRule>
    <cfRule type="expression" dxfId="1" priority="12" stopIfTrue="1">
      <formula>$C4="重要"</formula>
    </cfRule>
  </conditionalFormatting>
  <conditionalFormatting sqref="B8:B15 B17:B32 G34:H84 B33:F33 C17:D32 B39:F84">
    <cfRule type="expression" dxfId="0" priority="13" stopIfTrue="1">
      <formula>$C8="非常重要"</formula>
    </cfRule>
    <cfRule type="expression" dxfId="1" priority="14" stopIfTrue="1">
      <formula>$C8="重要"</formula>
    </cfRule>
  </conditionalFormatting>
  <conditionalFormatting sqref="B34:F36 B37:E37 B16">
    <cfRule type="expression" dxfId="0" priority="15" stopIfTrue="1">
      <formula>$C16="非常重要"</formula>
    </cfRule>
    <cfRule type="expression" dxfId="1" priority="16" stopIfTrue="1">
      <formula>$C16="重要"</formula>
    </cfRule>
  </conditionalFormatting>
  <conditionalFormatting sqref="B85:H86">
    <cfRule type="expression" dxfId="0" priority="17" stopIfTrue="1">
      <formula>$C85="非常重要"</formula>
    </cfRule>
  </conditionalFormatting>
  <dataValidations count="3">
    <dataValidation type="list" allowBlank="1" showInputMessage="1" showErrorMessage="1" sqref="C3 C4 C5 C6 C7 C8 C9 C10 C11 C12 C13 C14 C15 C16 C17:C32">
      <formula1>"关键参数,非关键参数"</formula1>
    </dataValidation>
    <dataValidation type="list" allowBlank="1" showInputMessage="1" showErrorMessage="1" sqref="D3 D4 D5 D6 D7 D8 D9 D10 D11 D12 D13 D14 D15 D16 D17:D32">
      <formula1>"需要,不需要"</formula1>
    </dataValidation>
    <dataValidation type="list" allowBlank="1" showInputMessage="1" showErrorMessage="1" sqref="I34:I86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workbookViewId="0">
      <pane xSplit="1" ySplit="2" topLeftCell="B12" activePane="bottomRight" state="frozen"/>
      <selection/>
      <selection pane="topRight"/>
      <selection pane="bottomLeft"/>
      <selection pane="bottomRight" activeCell="B8" sqref="B8"/>
    </sheetView>
  </sheetViews>
  <sheetFormatPr defaultColWidth="9" defaultRowHeight="13.5" outlineLevelCol="7"/>
  <cols>
    <col min="1" max="1" width="5.75" style="2" customWidth="1"/>
    <col min="2" max="2" width="33.5" style="3" customWidth="1"/>
    <col min="3" max="3" width="10.75" style="3" customWidth="1"/>
    <col min="4" max="4" width="12" style="2" customWidth="1"/>
    <col min="5" max="5" width="9.75" style="2" customWidth="1"/>
    <col min="6" max="6" width="13.375" style="2" customWidth="1"/>
    <col min="7" max="7" width="58.125" style="2" customWidth="1"/>
    <col min="8" max="8" width="13.625" style="2" customWidth="1"/>
    <col min="9" max="16384" width="9" style="2"/>
  </cols>
  <sheetData>
    <row r="1" s="1" customFormat="1" ht="27" spans="1:8">
      <c r="A1" s="4" t="s">
        <v>35</v>
      </c>
      <c r="B1" s="5" t="str">
        <f>设备清单!B7</f>
        <v>大四轴无人机项目（带摄像头）</v>
      </c>
      <c r="C1" s="5" t="s">
        <v>36</v>
      </c>
      <c r="D1" s="5">
        <f>设备清单!I7</f>
        <v>7.68388722633486</v>
      </c>
      <c r="E1" s="4" t="s">
        <v>37</v>
      </c>
      <c r="F1" s="5">
        <f>SUM(E3:E100)</f>
        <v>32</v>
      </c>
      <c r="G1" s="6"/>
      <c r="H1" s="6"/>
    </row>
    <row r="2" s="1" customFormat="1" spans="1:7">
      <c r="A2" s="5" t="s">
        <v>38</v>
      </c>
      <c r="B2" s="5" t="s">
        <v>39</v>
      </c>
      <c r="C2" s="5" t="s">
        <v>40</v>
      </c>
      <c r="D2" s="5" t="s">
        <v>41</v>
      </c>
      <c r="E2" s="5" t="s">
        <v>42</v>
      </c>
      <c r="F2" s="5" t="s">
        <v>43</v>
      </c>
      <c r="G2" s="7" t="s">
        <v>25</v>
      </c>
    </row>
    <row r="3" ht="51" spans="1:7">
      <c r="A3" s="8">
        <v>1</v>
      </c>
      <c r="B3" s="9" t="s">
        <v>109</v>
      </c>
      <c r="C3" s="10" t="s">
        <v>45</v>
      </c>
      <c r="D3" s="11" t="s">
        <v>46</v>
      </c>
      <c r="E3" s="12">
        <f t="shared" ref="E3:E8" si="0">IF(C3="关键参数",2,IF(C3="非关键参数",1,""))</f>
        <v>2</v>
      </c>
      <c r="F3" s="13">
        <f>E3/$F$1*$D$1</f>
        <v>0.480242951645929</v>
      </c>
      <c r="G3" s="14" t="s">
        <v>110</v>
      </c>
    </row>
    <row r="4" ht="25.5" spans="1:8">
      <c r="A4" s="8">
        <v>2</v>
      </c>
      <c r="B4" s="9" t="s">
        <v>111</v>
      </c>
      <c r="C4" s="10" t="s">
        <v>49</v>
      </c>
      <c r="D4" s="11" t="s">
        <v>46</v>
      </c>
      <c r="E4" s="12">
        <f t="shared" si="0"/>
        <v>1</v>
      </c>
      <c r="F4" s="13">
        <f>E4/$F$1*$D$1</f>
        <v>0.240121475822964</v>
      </c>
      <c r="G4" s="15"/>
      <c r="H4" s="16"/>
    </row>
    <row r="5" ht="25.5" spans="1:7">
      <c r="A5" s="8">
        <v>3</v>
      </c>
      <c r="B5" s="9" t="s">
        <v>112</v>
      </c>
      <c r="C5" s="10" t="s">
        <v>45</v>
      </c>
      <c r="D5" s="11" t="s">
        <v>46</v>
      </c>
      <c r="E5" s="12">
        <f t="shared" si="0"/>
        <v>2</v>
      </c>
      <c r="F5" s="13">
        <f>E5/$F$1*$D$1</f>
        <v>0.480242951645929</v>
      </c>
      <c r="G5" s="15"/>
    </row>
    <row r="6" ht="25.5" spans="1:7">
      <c r="A6" s="8">
        <v>4</v>
      </c>
      <c r="B6" s="9" t="s">
        <v>113</v>
      </c>
      <c r="C6" s="10" t="s">
        <v>45</v>
      </c>
      <c r="D6" s="11" t="s">
        <v>46</v>
      </c>
      <c r="E6" s="12">
        <f t="shared" si="0"/>
        <v>2</v>
      </c>
      <c r="F6" s="13">
        <f>E6/$F$1*$D$1</f>
        <v>0.480242951645929</v>
      </c>
      <c r="G6" s="15"/>
    </row>
    <row r="7" ht="25.5" spans="1:7">
      <c r="A7" s="8">
        <v>5</v>
      </c>
      <c r="B7" s="9" t="s">
        <v>114</v>
      </c>
      <c r="C7" s="10" t="s">
        <v>45</v>
      </c>
      <c r="D7" s="11" t="s">
        <v>46</v>
      </c>
      <c r="E7" s="12">
        <f t="shared" si="0"/>
        <v>2</v>
      </c>
      <c r="F7" s="13">
        <f>E7/$F$1*$D$1</f>
        <v>0.480242951645929</v>
      </c>
      <c r="G7" s="15"/>
    </row>
    <row r="8" ht="40.5" spans="1:7">
      <c r="A8" s="8">
        <v>6</v>
      </c>
      <c r="B8" s="17" t="s">
        <v>115</v>
      </c>
      <c r="C8" s="10" t="s">
        <v>49</v>
      </c>
      <c r="D8" s="11" t="s">
        <v>46</v>
      </c>
      <c r="E8" s="12">
        <f t="shared" si="0"/>
        <v>1</v>
      </c>
      <c r="F8" s="13">
        <f>E8/$F$1*$D$1</f>
        <v>0.240121475822964</v>
      </c>
      <c r="G8" s="15"/>
    </row>
    <row r="9" ht="40.5" spans="1:7">
      <c r="A9" s="8">
        <v>7</v>
      </c>
      <c r="B9" s="17" t="s">
        <v>116</v>
      </c>
      <c r="C9" s="10" t="s">
        <v>49</v>
      </c>
      <c r="D9" s="11" t="s">
        <v>46</v>
      </c>
      <c r="E9" s="12">
        <f t="shared" ref="E5:E32" si="1">IF(C9="关键参数",2,IF(C9="非关键参数",1,""))</f>
        <v>1</v>
      </c>
      <c r="F9" s="13">
        <f>E9/$F$1*$D$1</f>
        <v>0.240121475822964</v>
      </c>
      <c r="G9" s="15"/>
    </row>
    <row r="10" ht="108" spans="1:7">
      <c r="A10" s="8">
        <v>8</v>
      </c>
      <c r="B10" s="17" t="s">
        <v>117</v>
      </c>
      <c r="C10" s="10" t="s">
        <v>45</v>
      </c>
      <c r="D10" s="11" t="s">
        <v>46</v>
      </c>
      <c r="E10" s="12">
        <f t="shared" si="1"/>
        <v>2</v>
      </c>
      <c r="F10" s="13">
        <f>E10/$F$1*$D$1</f>
        <v>0.480242951645929</v>
      </c>
      <c r="G10" s="15"/>
    </row>
    <row r="11" ht="135" spans="1:7">
      <c r="A11" s="8">
        <v>9</v>
      </c>
      <c r="B11" s="17" t="s">
        <v>118</v>
      </c>
      <c r="C11" s="10" t="s">
        <v>45</v>
      </c>
      <c r="D11" s="11" t="s">
        <v>46</v>
      </c>
      <c r="E11" s="12">
        <f t="shared" si="1"/>
        <v>2</v>
      </c>
      <c r="F11" s="13">
        <f>E11/$F$1*$D$1</f>
        <v>0.480242951645929</v>
      </c>
      <c r="G11" s="15"/>
    </row>
    <row r="12" ht="27" spans="1:7">
      <c r="A12" s="8">
        <v>10</v>
      </c>
      <c r="B12" s="17" t="s">
        <v>119</v>
      </c>
      <c r="C12" s="10" t="s">
        <v>45</v>
      </c>
      <c r="D12" s="11" t="s">
        <v>46</v>
      </c>
      <c r="E12" s="12">
        <f t="shared" si="1"/>
        <v>2</v>
      </c>
      <c r="F12" s="13">
        <f>E12/$F$1*$D$1</f>
        <v>0.480242951645929</v>
      </c>
      <c r="G12" s="15"/>
    </row>
    <row r="13" ht="27" spans="1:7">
      <c r="A13" s="8">
        <v>11</v>
      </c>
      <c r="B13" s="17" t="s">
        <v>120</v>
      </c>
      <c r="C13" s="10" t="s">
        <v>45</v>
      </c>
      <c r="D13" s="11" t="s">
        <v>46</v>
      </c>
      <c r="E13" s="12">
        <f t="shared" si="1"/>
        <v>2</v>
      </c>
      <c r="F13" s="13">
        <f>E13/$F$1*$D$1</f>
        <v>0.480242951645929</v>
      </c>
      <c r="G13" s="15"/>
    </row>
    <row r="14" spans="1:7">
      <c r="A14" s="8">
        <v>12</v>
      </c>
      <c r="B14" s="18" t="s">
        <v>121</v>
      </c>
      <c r="C14" s="10" t="s">
        <v>45</v>
      </c>
      <c r="D14" s="11" t="s">
        <v>46</v>
      </c>
      <c r="E14" s="12">
        <f t="shared" si="1"/>
        <v>2</v>
      </c>
      <c r="F14" s="13">
        <f>E14/$F$1*$D$1</f>
        <v>0.480242951645929</v>
      </c>
      <c r="G14" s="15"/>
    </row>
    <row r="15" ht="27" spans="1:7">
      <c r="A15" s="8">
        <v>13</v>
      </c>
      <c r="B15" s="18" t="s">
        <v>122</v>
      </c>
      <c r="C15" s="10" t="s">
        <v>45</v>
      </c>
      <c r="D15" s="11" t="s">
        <v>46</v>
      </c>
      <c r="E15" s="12">
        <f t="shared" si="1"/>
        <v>2</v>
      </c>
      <c r="F15" s="13">
        <f>E15/$F$1*$D$1</f>
        <v>0.480242951645929</v>
      </c>
      <c r="G15" s="15"/>
    </row>
    <row r="16" ht="40.5" spans="1:7">
      <c r="A16" s="8">
        <v>14</v>
      </c>
      <c r="B16" s="18" t="s">
        <v>123</v>
      </c>
      <c r="C16" s="10" t="s">
        <v>45</v>
      </c>
      <c r="D16" s="11" t="s">
        <v>46</v>
      </c>
      <c r="E16" s="12">
        <f t="shared" si="1"/>
        <v>2</v>
      </c>
      <c r="F16" s="13">
        <f>E16/$F$1*$D$1</f>
        <v>0.480242951645929</v>
      </c>
      <c r="G16" s="15"/>
    </row>
    <row r="17" ht="27" spans="1:7">
      <c r="A17" s="8">
        <v>15</v>
      </c>
      <c r="B17" s="18" t="s">
        <v>124</v>
      </c>
      <c r="C17" s="10" t="s">
        <v>45</v>
      </c>
      <c r="D17" s="11" t="s">
        <v>46</v>
      </c>
      <c r="E17" s="12">
        <f t="shared" si="1"/>
        <v>2</v>
      </c>
      <c r="F17" s="13">
        <f>E17/$F$1*$D$1</f>
        <v>0.480242951645929</v>
      </c>
      <c r="G17" s="15"/>
    </row>
    <row r="18" ht="27" spans="1:7">
      <c r="A18" s="8">
        <v>16</v>
      </c>
      <c r="B18" s="18" t="s">
        <v>125</v>
      </c>
      <c r="C18" s="10" t="s">
        <v>45</v>
      </c>
      <c r="D18" s="11" t="s">
        <v>46</v>
      </c>
      <c r="E18" s="12">
        <f t="shared" si="1"/>
        <v>2</v>
      </c>
      <c r="F18" s="13">
        <f>E18/$F$1*$D$1</f>
        <v>0.480242951645929</v>
      </c>
      <c r="G18" s="15"/>
    </row>
    <row r="19" ht="81" spans="1:7">
      <c r="A19" s="8">
        <v>17</v>
      </c>
      <c r="B19" s="18" t="s">
        <v>126</v>
      </c>
      <c r="C19" s="10" t="s">
        <v>49</v>
      </c>
      <c r="D19" s="11" t="s">
        <v>46</v>
      </c>
      <c r="E19" s="12">
        <f t="shared" si="1"/>
        <v>1</v>
      </c>
      <c r="F19" s="13">
        <f>E19/$F$1*$D$1</f>
        <v>0.240121475822964</v>
      </c>
      <c r="G19" s="15"/>
    </row>
    <row r="20" ht="27" spans="1:6">
      <c r="A20" s="8">
        <v>18</v>
      </c>
      <c r="B20" s="18" t="s">
        <v>127</v>
      </c>
      <c r="C20" s="10" t="s">
        <v>45</v>
      </c>
      <c r="D20" s="11" t="s">
        <v>46</v>
      </c>
      <c r="E20" s="12">
        <f t="shared" si="1"/>
        <v>2</v>
      </c>
      <c r="F20" s="13">
        <f>E20/$F$1*$D$1</f>
        <v>0.480242951645929</v>
      </c>
    </row>
    <row r="21" spans="1:6">
      <c r="A21" s="8">
        <v>19</v>
      </c>
      <c r="B21" s="18"/>
      <c r="C21" s="10"/>
      <c r="D21" s="11"/>
      <c r="E21" s="12" t="str">
        <f t="shared" si="1"/>
        <v/>
      </c>
      <c r="F21" s="13" t="e">
        <f>E21/$F$1*$D$1</f>
        <v>#VALUE!</v>
      </c>
    </row>
    <row r="22" spans="1:6">
      <c r="A22" s="8">
        <v>20</v>
      </c>
      <c r="B22" s="18"/>
      <c r="C22" s="10"/>
      <c r="D22" s="11"/>
      <c r="E22" s="12" t="str">
        <f t="shared" si="1"/>
        <v/>
      </c>
      <c r="F22" s="13" t="e">
        <f>E22/$F$1*$D$1</f>
        <v>#VALUE!</v>
      </c>
    </row>
    <row r="23" spans="1:6">
      <c r="A23" s="8">
        <v>21</v>
      </c>
      <c r="B23" s="18"/>
      <c r="C23" s="10"/>
      <c r="D23" s="11"/>
      <c r="E23" s="12" t="str">
        <f t="shared" si="1"/>
        <v/>
      </c>
      <c r="F23" s="13" t="e">
        <f>E23/$F$1*$D$1</f>
        <v>#VALUE!</v>
      </c>
    </row>
    <row r="24" spans="1:6">
      <c r="A24" s="8">
        <v>22</v>
      </c>
      <c r="B24" s="18"/>
      <c r="C24" s="10"/>
      <c r="D24" s="11"/>
      <c r="E24" s="12" t="str">
        <f t="shared" si="1"/>
        <v/>
      </c>
      <c r="F24" s="13" t="e">
        <f>E24/$F$1*$D$1</f>
        <v>#VALUE!</v>
      </c>
    </row>
    <row r="25" spans="1:6">
      <c r="A25" s="8">
        <v>23</v>
      </c>
      <c r="B25" s="18"/>
      <c r="C25" s="10"/>
      <c r="D25" s="11"/>
      <c r="E25" s="12" t="str">
        <f t="shared" si="1"/>
        <v/>
      </c>
      <c r="F25" s="13" t="e">
        <f>E25/$F$1*$D$1</f>
        <v>#VALUE!</v>
      </c>
    </row>
    <row r="26" spans="1:6">
      <c r="A26" s="8">
        <v>24</v>
      </c>
      <c r="B26" s="18"/>
      <c r="C26" s="10"/>
      <c r="D26" s="11"/>
      <c r="E26" s="12" t="str">
        <f t="shared" si="1"/>
        <v/>
      </c>
      <c r="F26" s="13" t="e">
        <f>E26/$F$1*$D$1</f>
        <v>#VALUE!</v>
      </c>
    </row>
    <row r="27" spans="1:6">
      <c r="A27" s="8">
        <v>25</v>
      </c>
      <c r="B27" s="18"/>
      <c r="C27" s="10"/>
      <c r="D27" s="11"/>
      <c r="E27" s="12" t="str">
        <f t="shared" si="1"/>
        <v/>
      </c>
      <c r="F27" s="13" t="e">
        <f>E27/$F$1*$D$1</f>
        <v>#VALUE!</v>
      </c>
    </row>
    <row r="28" spans="1:6">
      <c r="A28" s="8">
        <v>26</v>
      </c>
      <c r="B28" s="18"/>
      <c r="C28" s="10"/>
      <c r="D28" s="11"/>
      <c r="E28" s="12" t="str">
        <f t="shared" si="1"/>
        <v/>
      </c>
      <c r="F28" s="13" t="e">
        <f>E28/$F$1*$D$1</f>
        <v>#VALUE!</v>
      </c>
    </row>
    <row r="29" spans="1:6">
      <c r="A29" s="8">
        <v>27</v>
      </c>
      <c r="B29" s="18"/>
      <c r="C29" s="10"/>
      <c r="D29" s="11"/>
      <c r="E29" s="12" t="str">
        <f t="shared" si="1"/>
        <v/>
      </c>
      <c r="F29" s="13" t="e">
        <f>E29/$F$1*$D$1</f>
        <v>#VALUE!</v>
      </c>
    </row>
    <row r="30" spans="1:6">
      <c r="A30" s="8">
        <v>28</v>
      </c>
      <c r="B30" s="18"/>
      <c r="C30" s="10"/>
      <c r="D30" s="11"/>
      <c r="E30" s="12" t="str">
        <f t="shared" si="1"/>
        <v/>
      </c>
      <c r="F30" s="13" t="e">
        <f>E30/$F$1*$D$1</f>
        <v>#VALUE!</v>
      </c>
    </row>
    <row r="31" spans="1:6">
      <c r="A31" s="8">
        <v>29</v>
      </c>
      <c r="B31" s="18"/>
      <c r="C31" s="10"/>
      <c r="D31" s="11"/>
      <c r="E31" s="12" t="str">
        <f t="shared" si="1"/>
        <v/>
      </c>
      <c r="F31" s="13" t="e">
        <f>E31/$F$1*$D$1</f>
        <v>#VALUE!</v>
      </c>
    </row>
    <row r="32" spans="1:6">
      <c r="A32" s="8">
        <v>30</v>
      </c>
      <c r="B32" s="18"/>
      <c r="C32" s="10"/>
      <c r="D32" s="11"/>
      <c r="E32" s="12" t="str">
        <f t="shared" si="1"/>
        <v/>
      </c>
      <c r="F32" s="13" t="e">
        <f>E32/$F$1*$D$1</f>
        <v>#VALUE!</v>
      </c>
    </row>
    <row r="33" spans="1:6">
      <c r="A33" s="19"/>
      <c r="B33" s="19"/>
      <c r="C33" s="19"/>
      <c r="D33" s="19"/>
      <c r="E33" s="19"/>
      <c r="F33" s="19"/>
    </row>
    <row r="34" spans="1:8">
      <c r="A34" s="2" t="s">
        <v>25</v>
      </c>
      <c r="B34" s="20"/>
      <c r="C34" s="19"/>
      <c r="D34" s="19"/>
      <c r="E34" s="19"/>
      <c r="F34" s="19"/>
      <c r="G34" s="19"/>
      <c r="H34" s="19"/>
    </row>
    <row r="35" spans="2:8">
      <c r="B35" s="20"/>
      <c r="C35" s="19"/>
      <c r="D35" s="19"/>
      <c r="E35" s="19"/>
      <c r="F35" s="19"/>
      <c r="G35" s="19"/>
      <c r="H35" s="19"/>
    </row>
    <row r="36" spans="2:8">
      <c r="B36" s="20"/>
      <c r="C36" s="19"/>
      <c r="D36" s="19"/>
      <c r="E36" s="19"/>
      <c r="F36" s="19"/>
      <c r="G36" s="19"/>
      <c r="H36" s="19"/>
    </row>
    <row r="37" spans="1:8">
      <c r="A37" s="19"/>
      <c r="B37" s="20"/>
      <c r="C37" s="19"/>
      <c r="D37" s="19"/>
      <c r="E37" s="19"/>
      <c r="F37" s="19"/>
      <c r="G37" s="19"/>
      <c r="H37" s="19"/>
    </row>
    <row r="38" spans="1:8">
      <c r="A38" s="19"/>
      <c r="B38" s="20"/>
      <c r="D38" s="3"/>
      <c r="E38" s="3"/>
      <c r="F38" s="19"/>
      <c r="G38" s="19"/>
      <c r="H38" s="19"/>
    </row>
    <row r="39" spans="1:8">
      <c r="A39" s="19"/>
      <c r="B39" s="19"/>
      <c r="C39" s="19"/>
      <c r="D39" s="19"/>
      <c r="E39" s="19"/>
      <c r="F39" s="19"/>
      <c r="G39" s="19"/>
      <c r="H39" s="19"/>
    </row>
    <row r="40" spans="1:8">
      <c r="A40" s="19"/>
      <c r="B40" s="19"/>
      <c r="C40" s="19"/>
      <c r="D40" s="19"/>
      <c r="E40" s="19"/>
      <c r="F40" s="19"/>
      <c r="G40" s="19"/>
      <c r="H40" s="19"/>
    </row>
    <row r="41" spans="1:8">
      <c r="A41" s="19"/>
      <c r="B41" s="19"/>
      <c r="C41" s="19"/>
      <c r="D41" s="19"/>
      <c r="E41" s="19"/>
      <c r="F41" s="19"/>
      <c r="G41" s="19"/>
      <c r="H41" s="19"/>
    </row>
    <row r="42" spans="1:8">
      <c r="A42" s="19"/>
      <c r="B42" s="19"/>
      <c r="C42" s="19"/>
      <c r="D42" s="19"/>
      <c r="E42" s="19"/>
      <c r="F42" s="19"/>
      <c r="G42" s="19"/>
      <c r="H42" s="19"/>
    </row>
    <row r="43" spans="1:8">
      <c r="A43" s="19"/>
      <c r="B43" s="19"/>
      <c r="C43" s="19"/>
      <c r="D43" s="19"/>
      <c r="E43" s="19"/>
      <c r="F43" s="19"/>
      <c r="G43" s="19"/>
      <c r="H43" s="19"/>
    </row>
    <row r="44" spans="1:8">
      <c r="A44" s="19"/>
      <c r="B44" s="19"/>
      <c r="C44" s="19"/>
      <c r="D44" s="19"/>
      <c r="E44" s="19"/>
      <c r="F44" s="19"/>
      <c r="G44" s="19"/>
      <c r="H44" s="19"/>
    </row>
    <row r="45" spans="1:8">
      <c r="A45" s="19"/>
      <c r="B45" s="19"/>
      <c r="C45" s="19"/>
      <c r="D45" s="19"/>
      <c r="E45" s="19"/>
      <c r="F45" s="19"/>
      <c r="G45" s="19"/>
      <c r="H45" s="19"/>
    </row>
    <row r="46" spans="1:8">
      <c r="A46" s="19"/>
      <c r="B46" s="19"/>
      <c r="C46" s="19"/>
      <c r="D46" s="19"/>
      <c r="E46" s="19"/>
      <c r="F46" s="19"/>
      <c r="G46" s="19"/>
      <c r="H46" s="19"/>
    </row>
    <row r="47" spans="1:8">
      <c r="A47" s="19"/>
      <c r="B47" s="19"/>
      <c r="C47" s="19"/>
      <c r="D47" s="19"/>
      <c r="E47" s="19"/>
      <c r="F47" s="19"/>
      <c r="G47" s="19"/>
      <c r="H47" s="19"/>
    </row>
    <row r="48" spans="1:8">
      <c r="A48" s="19"/>
      <c r="B48" s="19"/>
      <c r="C48" s="19"/>
      <c r="D48" s="19"/>
      <c r="E48" s="19"/>
      <c r="F48" s="19"/>
      <c r="G48" s="19"/>
      <c r="H48" s="19"/>
    </row>
    <row r="49" spans="1:8">
      <c r="A49" s="19"/>
      <c r="B49" s="19"/>
      <c r="C49" s="19"/>
      <c r="D49" s="19"/>
      <c r="E49" s="19"/>
      <c r="F49" s="19"/>
      <c r="G49" s="19"/>
      <c r="H49" s="19"/>
    </row>
    <row r="50" spans="1:8">
      <c r="A50" s="19"/>
      <c r="B50" s="19"/>
      <c r="C50" s="19"/>
      <c r="D50" s="19"/>
      <c r="E50" s="19"/>
      <c r="F50" s="19"/>
      <c r="G50" s="19"/>
      <c r="H50" s="19"/>
    </row>
    <row r="51" spans="1:8">
      <c r="A51" s="19"/>
      <c r="B51" s="19"/>
      <c r="C51" s="19"/>
      <c r="D51" s="19"/>
      <c r="E51" s="19"/>
      <c r="F51" s="19"/>
      <c r="G51" s="19"/>
      <c r="H51" s="19"/>
    </row>
    <row r="52" spans="1:8">
      <c r="A52" s="19"/>
      <c r="B52" s="19"/>
      <c r="C52" s="19"/>
      <c r="D52" s="19"/>
      <c r="E52" s="19"/>
      <c r="F52" s="19"/>
      <c r="G52" s="19"/>
      <c r="H52" s="19"/>
    </row>
    <row r="53" spans="1:8">
      <c r="A53" s="19"/>
      <c r="B53" s="19"/>
      <c r="C53" s="19"/>
      <c r="D53" s="19"/>
      <c r="E53" s="19"/>
      <c r="F53" s="19"/>
      <c r="G53" s="19"/>
      <c r="H53" s="19"/>
    </row>
    <row r="54" spans="1:8">
      <c r="A54" s="19"/>
      <c r="B54" s="19"/>
      <c r="C54" s="19"/>
      <c r="D54" s="19"/>
      <c r="E54" s="19"/>
      <c r="F54" s="19"/>
      <c r="G54" s="19"/>
      <c r="H54" s="19"/>
    </row>
    <row r="55" spans="1:8">
      <c r="A55" s="19"/>
      <c r="B55" s="19"/>
      <c r="C55" s="19"/>
      <c r="D55" s="19"/>
      <c r="E55" s="19"/>
      <c r="F55" s="19"/>
      <c r="G55" s="19"/>
      <c r="H55" s="19"/>
    </row>
    <row r="56" spans="1:8">
      <c r="A56" s="19"/>
      <c r="B56" s="19"/>
      <c r="C56" s="19"/>
      <c r="D56" s="19"/>
      <c r="E56" s="19"/>
      <c r="F56" s="19"/>
      <c r="G56" s="19"/>
      <c r="H56" s="19"/>
    </row>
    <row r="57" spans="1:8">
      <c r="A57" s="19"/>
      <c r="B57" s="19"/>
      <c r="C57" s="19"/>
      <c r="D57" s="19"/>
      <c r="E57" s="19"/>
      <c r="F57" s="19"/>
      <c r="G57" s="19"/>
      <c r="H57" s="19"/>
    </row>
    <row r="58" spans="1:8">
      <c r="A58" s="19"/>
      <c r="B58" s="19"/>
      <c r="C58" s="19"/>
      <c r="D58" s="19"/>
      <c r="E58" s="19"/>
      <c r="F58" s="19"/>
      <c r="G58" s="19"/>
      <c r="H58" s="19"/>
    </row>
    <row r="59" spans="1:8">
      <c r="A59" s="19"/>
      <c r="B59" s="19"/>
      <c r="C59" s="19"/>
      <c r="D59" s="19"/>
      <c r="E59" s="19"/>
      <c r="F59" s="19"/>
      <c r="G59" s="19"/>
      <c r="H59" s="19"/>
    </row>
    <row r="60" spans="1:8">
      <c r="A60" s="19"/>
      <c r="B60" s="19"/>
      <c r="C60" s="19"/>
      <c r="D60" s="19"/>
      <c r="E60" s="19"/>
      <c r="F60" s="19"/>
      <c r="G60" s="19"/>
      <c r="H60" s="19"/>
    </row>
    <row r="61" spans="1:8">
      <c r="A61" s="19"/>
      <c r="B61" s="19"/>
      <c r="C61" s="19"/>
      <c r="D61" s="19"/>
      <c r="E61" s="19"/>
      <c r="F61" s="19"/>
      <c r="G61" s="19"/>
      <c r="H61" s="19"/>
    </row>
    <row r="62" spans="1:8">
      <c r="A62" s="19"/>
      <c r="B62" s="19"/>
      <c r="C62" s="19"/>
      <c r="D62" s="19"/>
      <c r="E62" s="19"/>
      <c r="F62" s="19"/>
      <c r="G62" s="19"/>
      <c r="H62" s="19"/>
    </row>
    <row r="63" spans="1:8">
      <c r="A63" s="19"/>
      <c r="B63" s="19"/>
      <c r="C63" s="19"/>
      <c r="D63" s="19"/>
      <c r="E63" s="19"/>
      <c r="F63" s="19"/>
      <c r="G63" s="19"/>
      <c r="H63" s="19"/>
    </row>
    <row r="64" spans="1:8">
      <c r="A64" s="19"/>
      <c r="B64" s="19"/>
      <c r="C64" s="19"/>
      <c r="D64" s="19"/>
      <c r="E64" s="19"/>
      <c r="F64" s="19"/>
      <c r="G64" s="19"/>
      <c r="H64" s="19"/>
    </row>
    <row r="65" spans="1:8">
      <c r="A65" s="19"/>
      <c r="B65" s="19"/>
      <c r="C65" s="19"/>
      <c r="D65" s="19"/>
      <c r="E65" s="19"/>
      <c r="F65" s="19"/>
      <c r="G65" s="19"/>
      <c r="H65" s="19"/>
    </row>
    <row r="66" spans="1:8">
      <c r="A66" s="19"/>
      <c r="B66" s="19"/>
      <c r="C66" s="19"/>
      <c r="D66" s="19"/>
      <c r="E66" s="19"/>
      <c r="F66" s="19"/>
      <c r="G66" s="19"/>
      <c r="H66" s="19"/>
    </row>
    <row r="67" spans="1:8">
      <c r="A67" s="19"/>
      <c r="B67" s="19"/>
      <c r="C67" s="19"/>
      <c r="D67" s="19"/>
      <c r="E67" s="19"/>
      <c r="F67" s="19"/>
      <c r="G67" s="19"/>
      <c r="H67" s="19"/>
    </row>
    <row r="68" spans="1:8">
      <c r="A68" s="19"/>
      <c r="B68" s="19"/>
      <c r="C68" s="19"/>
      <c r="D68" s="19"/>
      <c r="E68" s="19"/>
      <c r="F68" s="19"/>
      <c r="G68" s="19"/>
      <c r="H68" s="19"/>
    </row>
    <row r="69" spans="1:8">
      <c r="A69" s="19"/>
      <c r="B69" s="19"/>
      <c r="C69" s="19"/>
      <c r="D69" s="19"/>
      <c r="E69" s="19"/>
      <c r="F69" s="19"/>
      <c r="G69" s="19"/>
      <c r="H69" s="19"/>
    </row>
    <row r="70" spans="1:8">
      <c r="A70" s="19"/>
      <c r="B70" s="19"/>
      <c r="C70" s="19"/>
      <c r="D70" s="19"/>
      <c r="E70" s="19"/>
      <c r="F70" s="19"/>
      <c r="G70" s="19"/>
      <c r="H70" s="19"/>
    </row>
    <row r="71" spans="1:8">
      <c r="A71" s="19"/>
      <c r="B71" s="19"/>
      <c r="C71" s="19"/>
      <c r="D71" s="19"/>
      <c r="E71" s="19"/>
      <c r="F71" s="19"/>
      <c r="G71" s="19"/>
      <c r="H71" s="19"/>
    </row>
    <row r="72" spans="1:8">
      <c r="A72" s="19"/>
      <c r="B72" s="19"/>
      <c r="C72" s="19"/>
      <c r="D72" s="19"/>
      <c r="E72" s="19"/>
      <c r="F72" s="19"/>
      <c r="G72" s="19"/>
      <c r="H72" s="19"/>
    </row>
    <row r="73" spans="1:8">
      <c r="A73" s="19"/>
      <c r="B73" s="19"/>
      <c r="C73" s="19"/>
      <c r="D73" s="19"/>
      <c r="E73" s="19"/>
      <c r="F73" s="19"/>
      <c r="G73" s="19"/>
      <c r="H73" s="19"/>
    </row>
    <row r="74" spans="1:8">
      <c r="A74" s="19"/>
      <c r="B74" s="19"/>
      <c r="C74" s="19"/>
      <c r="D74" s="19"/>
      <c r="E74" s="19"/>
      <c r="F74" s="19"/>
      <c r="G74" s="19"/>
      <c r="H74" s="19"/>
    </row>
    <row r="75" spans="1:8">
      <c r="A75" s="19"/>
      <c r="B75" s="19"/>
      <c r="C75" s="19"/>
      <c r="D75" s="19"/>
      <c r="E75" s="19"/>
      <c r="F75" s="19"/>
      <c r="G75" s="19"/>
      <c r="H75" s="19"/>
    </row>
    <row r="76" spans="1:8">
      <c r="A76" s="19"/>
      <c r="B76" s="19"/>
      <c r="C76" s="19"/>
      <c r="D76" s="19"/>
      <c r="E76" s="19"/>
      <c r="F76" s="19"/>
      <c r="G76" s="19"/>
      <c r="H76" s="19"/>
    </row>
    <row r="77" spans="1:8">
      <c r="A77" s="19"/>
      <c r="B77" s="19"/>
      <c r="C77" s="19"/>
      <c r="D77" s="19"/>
      <c r="E77" s="19"/>
      <c r="F77" s="19"/>
      <c r="G77" s="19"/>
      <c r="H77" s="19"/>
    </row>
    <row r="78" spans="1:8">
      <c r="A78" s="19"/>
      <c r="B78" s="19"/>
      <c r="C78" s="19"/>
      <c r="D78" s="19"/>
      <c r="E78" s="19"/>
      <c r="F78" s="19"/>
      <c r="G78" s="19"/>
      <c r="H78" s="19"/>
    </row>
    <row r="79" spans="1:8">
      <c r="A79" s="19"/>
      <c r="B79" s="19"/>
      <c r="C79" s="19"/>
      <c r="D79" s="19"/>
      <c r="E79" s="19"/>
      <c r="F79" s="19"/>
      <c r="G79" s="19"/>
      <c r="H79" s="19"/>
    </row>
    <row r="80" spans="1:8">
      <c r="A80" s="19"/>
      <c r="B80" s="19"/>
      <c r="C80" s="19"/>
      <c r="D80" s="19"/>
      <c r="E80" s="19"/>
      <c r="F80" s="19"/>
      <c r="G80" s="19"/>
      <c r="H80" s="19"/>
    </row>
    <row r="81" spans="1:8">
      <c r="A81" s="19"/>
      <c r="B81" s="19"/>
      <c r="C81" s="19"/>
      <c r="D81" s="19"/>
      <c r="E81" s="19"/>
      <c r="F81" s="19"/>
      <c r="G81" s="19"/>
      <c r="H81" s="19"/>
    </row>
    <row r="82" spans="1:8">
      <c r="A82" s="19"/>
      <c r="B82" s="19"/>
      <c r="C82" s="19"/>
      <c r="D82" s="19"/>
      <c r="E82" s="19"/>
      <c r="F82" s="19"/>
      <c r="G82" s="19"/>
      <c r="H82" s="19"/>
    </row>
    <row r="83" spans="1:8">
      <c r="A83" s="19"/>
      <c r="B83" s="19"/>
      <c r="C83" s="19"/>
      <c r="D83" s="19"/>
      <c r="E83" s="19"/>
      <c r="F83" s="19"/>
      <c r="G83" s="19"/>
      <c r="H83" s="19"/>
    </row>
    <row r="84" spans="1:8">
      <c r="A84" s="19"/>
      <c r="B84" s="19"/>
      <c r="C84" s="19"/>
      <c r="D84" s="19"/>
      <c r="E84" s="19"/>
      <c r="F84" s="19"/>
      <c r="G84" s="19"/>
      <c r="H84" s="19"/>
    </row>
    <row r="85" spans="1:8">
      <c r="A85" s="19"/>
      <c r="B85" s="19"/>
      <c r="C85" s="19"/>
      <c r="D85" s="19"/>
      <c r="E85" s="19"/>
      <c r="F85" s="19"/>
      <c r="G85" s="19"/>
      <c r="H85" s="19"/>
    </row>
    <row r="86" spans="1:8">
      <c r="A86" s="19"/>
      <c r="B86" s="19"/>
      <c r="C86" s="19"/>
      <c r="D86" s="19"/>
      <c r="E86" s="19"/>
      <c r="F86" s="19"/>
      <c r="G86" s="19"/>
      <c r="H86" s="19"/>
    </row>
    <row r="87" spans="1:8">
      <c r="A87" s="19"/>
      <c r="B87" s="19"/>
      <c r="C87" s="19"/>
      <c r="D87" s="19"/>
      <c r="E87" s="19"/>
      <c r="F87" s="19"/>
      <c r="G87" s="19"/>
      <c r="H87" s="19"/>
    </row>
    <row r="88" spans="1:8">
      <c r="A88" s="19"/>
      <c r="B88" s="19"/>
      <c r="C88" s="19"/>
      <c r="D88" s="19"/>
      <c r="E88" s="19"/>
      <c r="F88" s="19"/>
      <c r="G88" s="19"/>
      <c r="H88" s="19"/>
    </row>
    <row r="89" spans="1:8">
      <c r="A89" s="19"/>
      <c r="B89" s="19"/>
      <c r="C89" s="19"/>
      <c r="D89" s="19"/>
      <c r="E89" s="19"/>
      <c r="F89" s="19"/>
      <c r="G89" s="19"/>
      <c r="H89" s="19"/>
    </row>
  </sheetData>
  <sheetProtection selectLockedCells="1"/>
  <protectedRanges>
    <protectedRange sqref="B13:B20 B21:C32" name="区域1"/>
    <protectedRange sqref="C3 C4 C5 C6 C7 C8 C9 C10 C11 C12 C13 C14 C15 C16 C17 C18 C19 C20" name="区域1_1"/>
  </protectedRanges>
  <mergeCells count="1">
    <mergeCell ref="G3:G19"/>
  </mergeCells>
  <conditionalFormatting sqref="C3:D3">
    <cfRule type="expression" dxfId="0" priority="1" stopIfTrue="1">
      <formula>$C3="非常重要"</formula>
    </cfRule>
    <cfRule type="expression" dxfId="1" priority="2" stopIfTrue="1">
      <formula>$C3="重要"</formula>
    </cfRule>
  </conditionalFormatting>
  <conditionalFormatting sqref="B8">
    <cfRule type="expression" dxfId="0" priority="3" stopIfTrue="1">
      <formula>$C4="非常重要"</formula>
    </cfRule>
    <cfRule type="expression" dxfId="1" priority="4" stopIfTrue="1">
      <formula>$C4="重要"</formula>
    </cfRule>
  </conditionalFormatting>
  <conditionalFormatting sqref="F38">
    <cfRule type="expression" dxfId="0" priority="5" stopIfTrue="1">
      <formula>$C37="非常重要"</formula>
    </cfRule>
    <cfRule type="expression" dxfId="1" priority="6" stopIfTrue="1">
      <formula>$C37="重要"</formula>
    </cfRule>
  </conditionalFormatting>
  <conditionalFormatting sqref="C4:D20">
    <cfRule type="expression" dxfId="0" priority="7" stopIfTrue="1">
      <formula>$C4="非常重要"</formula>
    </cfRule>
    <cfRule type="expression" dxfId="1" priority="8" stopIfTrue="1">
      <formula>$C4="重要"</formula>
    </cfRule>
  </conditionalFormatting>
  <conditionalFormatting sqref="G34:H84 B33:F33 B9:B20 B21:D32 B39:F84">
    <cfRule type="expression" dxfId="0" priority="9" stopIfTrue="1">
      <formula>$C9="非常重要"</formula>
    </cfRule>
    <cfRule type="expression" dxfId="1" priority="10" stopIfTrue="1">
      <formula>$C9="重要"</formula>
    </cfRule>
  </conditionalFormatting>
  <conditionalFormatting sqref="B34:F36 B37:E37">
    <cfRule type="expression" dxfId="0" priority="11" stopIfTrue="1">
      <formula>$C34="非常重要"</formula>
    </cfRule>
    <cfRule type="expression" dxfId="1" priority="12" stopIfTrue="1">
      <formula>$C34="重要"</formula>
    </cfRule>
  </conditionalFormatting>
  <conditionalFormatting sqref="B85:H86">
    <cfRule type="expression" dxfId="0" priority="13" stopIfTrue="1">
      <formula>$C85="非常重要"</formula>
    </cfRule>
  </conditionalFormatting>
  <dataValidations count="2">
    <dataValidation type="list" allowBlank="1" showInputMessage="1" showErrorMessage="1" sqref="C3 C4 C5 C6 C7 C8 C9 C10 C11 C12 C13 C14 C15 C16 C17 C18 C19 C20 C21:C32">
      <formula1>"关键参数,非关键参数"</formula1>
    </dataValidation>
    <dataValidation type="list" allowBlank="1" showInputMessage="1" showErrorMessage="1" sqref="D3 D4 D5 D6 D7 D8 D9 D10 D11 D12 D13 D14 D15 D16 D17 D18 D19 D20 D21:D32">
      <formula1>"需要,不需要"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workbookViewId="0">
      <pane xSplit="1" ySplit="2" topLeftCell="B18" activePane="bottomRight" state="frozen"/>
      <selection/>
      <selection pane="topRight"/>
      <selection pane="bottomLeft"/>
      <selection pane="bottomRight" activeCell="B28" sqref="B28"/>
    </sheetView>
  </sheetViews>
  <sheetFormatPr defaultColWidth="9" defaultRowHeight="13.5" outlineLevelCol="7"/>
  <cols>
    <col min="1" max="1" width="5.75" style="2" customWidth="1"/>
    <col min="2" max="2" width="33.5" style="3" customWidth="1"/>
    <col min="3" max="3" width="10.75" style="3" customWidth="1"/>
    <col min="4" max="4" width="12" style="2" customWidth="1"/>
    <col min="5" max="5" width="9.75" style="2" customWidth="1"/>
    <col min="6" max="6" width="13.375" style="2" customWidth="1"/>
    <col min="7" max="7" width="58.125" style="2" customWidth="1"/>
    <col min="8" max="8" width="13.625" style="2" customWidth="1"/>
    <col min="9" max="16384" width="9" style="2"/>
  </cols>
  <sheetData>
    <row r="1" s="1" customFormat="1" ht="27" spans="1:8">
      <c r="A1" s="4" t="s">
        <v>35</v>
      </c>
      <c r="B1" s="5" t="str">
        <f>设备清单!B8</f>
        <v>智能锁项目</v>
      </c>
      <c r="C1" s="5" t="s">
        <v>36</v>
      </c>
      <c r="D1" s="5">
        <f>设备清单!I8</f>
        <v>0.697747676799496</v>
      </c>
      <c r="E1" s="4" t="s">
        <v>37</v>
      </c>
      <c r="F1" s="5">
        <f>SUM(E3:E100)</f>
        <v>42</v>
      </c>
      <c r="G1" s="6"/>
      <c r="H1" s="6"/>
    </row>
    <row r="2" s="1" customFormat="1" spans="1:7">
      <c r="A2" s="5" t="s">
        <v>38</v>
      </c>
      <c r="B2" s="5" t="s">
        <v>39</v>
      </c>
      <c r="C2" s="5" t="s">
        <v>40</v>
      </c>
      <c r="D2" s="5" t="s">
        <v>41</v>
      </c>
      <c r="E2" s="5" t="s">
        <v>42</v>
      </c>
      <c r="F2" s="5" t="s">
        <v>43</v>
      </c>
      <c r="G2" s="7" t="s">
        <v>25</v>
      </c>
    </row>
    <row r="3" ht="76.5" spans="1:7">
      <c r="A3" s="8">
        <v>1</v>
      </c>
      <c r="B3" s="9" t="s">
        <v>128</v>
      </c>
      <c r="C3" s="10" t="s">
        <v>45</v>
      </c>
      <c r="D3" s="11" t="s">
        <v>46</v>
      </c>
      <c r="E3" s="12">
        <f t="shared" ref="E3:E7" si="0">IF(C3="关键参数",2,IF(C3="非关键参数",1,""))</f>
        <v>2</v>
      </c>
      <c r="F3" s="13">
        <f>E3/$F$1*$D$1</f>
        <v>0.033226079847595</v>
      </c>
      <c r="G3" s="14" t="s">
        <v>129</v>
      </c>
    </row>
    <row r="4" ht="25.5" spans="1:8">
      <c r="A4" s="8">
        <v>2</v>
      </c>
      <c r="B4" s="9" t="s">
        <v>130</v>
      </c>
      <c r="C4" s="10" t="s">
        <v>49</v>
      </c>
      <c r="D4" s="11" t="s">
        <v>46</v>
      </c>
      <c r="E4" s="12">
        <f t="shared" si="0"/>
        <v>1</v>
      </c>
      <c r="F4" s="13">
        <f>E4/$F$1*$D$1</f>
        <v>0.0166130399237975</v>
      </c>
      <c r="G4" s="15"/>
      <c r="H4" s="16"/>
    </row>
    <row r="5" ht="25.5" spans="1:7">
      <c r="A5" s="8">
        <v>3</v>
      </c>
      <c r="B5" s="9" t="s">
        <v>131</v>
      </c>
      <c r="C5" s="10" t="s">
        <v>45</v>
      </c>
      <c r="D5" s="11" t="s">
        <v>46</v>
      </c>
      <c r="E5" s="12">
        <f t="shared" si="0"/>
        <v>2</v>
      </c>
      <c r="F5" s="13">
        <f>E5/$F$1*$D$1</f>
        <v>0.033226079847595</v>
      </c>
      <c r="G5" s="15"/>
    </row>
    <row r="6" ht="51" spans="1:7">
      <c r="A6" s="8">
        <v>4</v>
      </c>
      <c r="B6" s="9" t="s">
        <v>132</v>
      </c>
      <c r="C6" s="10" t="s">
        <v>45</v>
      </c>
      <c r="D6" s="11" t="s">
        <v>46</v>
      </c>
      <c r="E6" s="12">
        <f t="shared" si="0"/>
        <v>2</v>
      </c>
      <c r="F6" s="13">
        <f>E6/$F$1*$D$1</f>
        <v>0.033226079847595</v>
      </c>
      <c r="G6" s="15"/>
    </row>
    <row r="7" ht="27" spans="1:7">
      <c r="A7" s="8">
        <v>5</v>
      </c>
      <c r="B7" s="17" t="s">
        <v>133</v>
      </c>
      <c r="C7" s="10" t="s">
        <v>45</v>
      </c>
      <c r="D7" s="11" t="s">
        <v>46</v>
      </c>
      <c r="E7" s="12">
        <f t="shared" si="0"/>
        <v>2</v>
      </c>
      <c r="F7" s="13">
        <f>E7/$F$1*$D$1</f>
        <v>0.033226079847595</v>
      </c>
      <c r="G7" s="15"/>
    </row>
    <row r="8" ht="27" spans="1:7">
      <c r="A8" s="8">
        <v>6</v>
      </c>
      <c r="B8" s="17" t="s">
        <v>134</v>
      </c>
      <c r="C8" s="10" t="s">
        <v>49</v>
      </c>
      <c r="D8" s="11" t="s">
        <v>46</v>
      </c>
      <c r="E8" s="12">
        <f>IF(C8="关键参数",5,IF(C8="非关键参数",1,""))</f>
        <v>1</v>
      </c>
      <c r="F8" s="13">
        <f>E8/$F$1*$D$1</f>
        <v>0.0166130399237975</v>
      </c>
      <c r="G8" s="15"/>
    </row>
    <row r="9" ht="27" spans="1:7">
      <c r="A9" s="8">
        <v>7</v>
      </c>
      <c r="B9" s="17" t="s">
        <v>135</v>
      </c>
      <c r="C9" s="10" t="s">
        <v>49</v>
      </c>
      <c r="D9" s="11" t="s">
        <v>46</v>
      </c>
      <c r="E9" s="12">
        <f>IF(C9="关键参数",5,IF(C9="非关键参数",1,""))</f>
        <v>1</v>
      </c>
      <c r="F9" s="13">
        <f>E9/$F$1*$D$1</f>
        <v>0.0166130399237975</v>
      </c>
      <c r="G9" s="15"/>
    </row>
    <row r="10" ht="27" spans="1:7">
      <c r="A10" s="8">
        <v>8</v>
      </c>
      <c r="B10" s="17" t="s">
        <v>136</v>
      </c>
      <c r="C10" s="10" t="s">
        <v>49</v>
      </c>
      <c r="D10" s="11" t="s">
        <v>46</v>
      </c>
      <c r="E10" s="12">
        <f t="shared" ref="E9:E32" si="1">IF(C10="关键参数",2,IF(C10="非关键参数",1,""))</f>
        <v>1</v>
      </c>
      <c r="F10" s="13">
        <f>E10/$F$1*$D$1</f>
        <v>0.0166130399237975</v>
      </c>
      <c r="G10" s="15"/>
    </row>
    <row r="11" ht="27" spans="1:7">
      <c r="A11" s="8">
        <v>9</v>
      </c>
      <c r="B11" s="17" t="s">
        <v>137</v>
      </c>
      <c r="C11" s="10" t="s">
        <v>49</v>
      </c>
      <c r="D11" s="11" t="s">
        <v>46</v>
      </c>
      <c r="E11" s="12">
        <f t="shared" si="1"/>
        <v>1</v>
      </c>
      <c r="F11" s="13">
        <f>E11/$F$1*$D$1</f>
        <v>0.0166130399237975</v>
      </c>
      <c r="G11" s="15"/>
    </row>
    <row r="12" ht="27" spans="1:7">
      <c r="A12" s="8">
        <v>10</v>
      </c>
      <c r="B12" s="17" t="s">
        <v>138</v>
      </c>
      <c r="C12" s="10" t="s">
        <v>49</v>
      </c>
      <c r="D12" s="11" t="s">
        <v>46</v>
      </c>
      <c r="E12" s="12">
        <f t="shared" si="1"/>
        <v>1</v>
      </c>
      <c r="F12" s="13">
        <f>E12/$F$1*$D$1</f>
        <v>0.0166130399237975</v>
      </c>
      <c r="G12" s="15"/>
    </row>
    <row r="13" ht="40.5" spans="1:7">
      <c r="A13" s="8">
        <v>11</v>
      </c>
      <c r="B13" s="17" t="s">
        <v>139</v>
      </c>
      <c r="C13" s="10" t="s">
        <v>49</v>
      </c>
      <c r="D13" s="11" t="s">
        <v>46</v>
      </c>
      <c r="E13" s="12">
        <f t="shared" si="1"/>
        <v>1</v>
      </c>
      <c r="F13" s="13">
        <f>E13/$F$1*$D$1</f>
        <v>0.0166130399237975</v>
      </c>
      <c r="G13" s="15"/>
    </row>
    <row r="14" ht="27" spans="1:7">
      <c r="A14" s="8">
        <v>12</v>
      </c>
      <c r="B14" s="18" t="s">
        <v>140</v>
      </c>
      <c r="C14" s="10" t="s">
        <v>49</v>
      </c>
      <c r="D14" s="11" t="s">
        <v>46</v>
      </c>
      <c r="E14" s="12">
        <f t="shared" si="1"/>
        <v>1</v>
      </c>
      <c r="F14" s="13">
        <f>E14/$F$1*$D$1</f>
        <v>0.0166130399237975</v>
      </c>
      <c r="G14" s="15"/>
    </row>
    <row r="15" ht="27" spans="1:7">
      <c r="A15" s="8">
        <v>13</v>
      </c>
      <c r="B15" s="18" t="s">
        <v>141</v>
      </c>
      <c r="C15" s="10" t="s">
        <v>49</v>
      </c>
      <c r="D15" s="11" t="s">
        <v>46</v>
      </c>
      <c r="E15" s="12">
        <f t="shared" si="1"/>
        <v>1</v>
      </c>
      <c r="F15" s="13">
        <f>E15/$F$1*$D$1</f>
        <v>0.0166130399237975</v>
      </c>
      <c r="G15" s="15"/>
    </row>
    <row r="16" ht="27" spans="1:7">
      <c r="A16" s="8">
        <v>14</v>
      </c>
      <c r="B16" s="18" t="s">
        <v>142</v>
      </c>
      <c r="C16" s="10" t="s">
        <v>49</v>
      </c>
      <c r="D16" s="11" t="s">
        <v>46</v>
      </c>
      <c r="E16" s="12">
        <f t="shared" si="1"/>
        <v>1</v>
      </c>
      <c r="F16" s="13">
        <f>E16/$F$1*$D$1</f>
        <v>0.0166130399237975</v>
      </c>
      <c r="G16" s="15"/>
    </row>
    <row r="17" ht="40.5" spans="1:7">
      <c r="A17" s="8">
        <v>15</v>
      </c>
      <c r="B17" s="18" t="s">
        <v>143</v>
      </c>
      <c r="C17" s="10" t="s">
        <v>49</v>
      </c>
      <c r="D17" s="11" t="s">
        <v>46</v>
      </c>
      <c r="E17" s="12">
        <f t="shared" si="1"/>
        <v>1</v>
      </c>
      <c r="F17" s="13">
        <f>E17/$F$1*$D$1</f>
        <v>0.0166130399237975</v>
      </c>
      <c r="G17" s="15"/>
    </row>
    <row r="18" ht="40.5" spans="1:7">
      <c r="A18" s="8">
        <v>16</v>
      </c>
      <c r="B18" s="18" t="s">
        <v>144</v>
      </c>
      <c r="C18" s="10" t="s">
        <v>49</v>
      </c>
      <c r="D18" s="11" t="s">
        <v>46</v>
      </c>
      <c r="E18" s="12">
        <f t="shared" si="1"/>
        <v>1</v>
      </c>
      <c r="F18" s="13">
        <f>E18/$F$1*$D$1</f>
        <v>0.0166130399237975</v>
      </c>
      <c r="G18" s="15"/>
    </row>
    <row r="19" ht="27" spans="1:7">
      <c r="A19" s="8">
        <v>17</v>
      </c>
      <c r="B19" s="18" t="s">
        <v>145</v>
      </c>
      <c r="C19" s="10" t="s">
        <v>49</v>
      </c>
      <c r="D19" s="11" t="s">
        <v>46</v>
      </c>
      <c r="E19" s="12">
        <f t="shared" si="1"/>
        <v>1</v>
      </c>
      <c r="F19" s="13">
        <f>E19/$F$1*$D$1</f>
        <v>0.0166130399237975</v>
      </c>
      <c r="G19" s="15"/>
    </row>
    <row r="20" ht="27" spans="1:6">
      <c r="A20" s="8">
        <v>18</v>
      </c>
      <c r="B20" s="18" t="s">
        <v>146</v>
      </c>
      <c r="C20" s="10" t="s">
        <v>45</v>
      </c>
      <c r="D20" s="11" t="s">
        <v>46</v>
      </c>
      <c r="E20" s="12">
        <f t="shared" si="1"/>
        <v>2</v>
      </c>
      <c r="F20" s="13">
        <f>E20/$F$1*$D$1</f>
        <v>0.033226079847595</v>
      </c>
    </row>
    <row r="21" ht="27" spans="1:6">
      <c r="A21" s="8">
        <v>19</v>
      </c>
      <c r="B21" s="18" t="s">
        <v>147</v>
      </c>
      <c r="C21" s="10" t="s">
        <v>45</v>
      </c>
      <c r="D21" s="11" t="s">
        <v>46</v>
      </c>
      <c r="E21" s="12">
        <f t="shared" si="1"/>
        <v>2</v>
      </c>
      <c r="F21" s="13">
        <f>E21/$F$1*$D$1</f>
        <v>0.033226079847595</v>
      </c>
    </row>
    <row r="22" ht="27" spans="1:6">
      <c r="A22" s="8">
        <v>20</v>
      </c>
      <c r="B22" s="18" t="s">
        <v>148</v>
      </c>
      <c r="C22" s="10" t="s">
        <v>45</v>
      </c>
      <c r="D22" s="11" t="s">
        <v>46</v>
      </c>
      <c r="E22" s="12">
        <f t="shared" si="1"/>
        <v>2</v>
      </c>
      <c r="F22" s="13">
        <f>E22/$F$1*$D$1</f>
        <v>0.033226079847595</v>
      </c>
    </row>
    <row r="23" ht="27" spans="1:6">
      <c r="A23" s="8">
        <v>21</v>
      </c>
      <c r="B23" s="18" t="s">
        <v>149</v>
      </c>
      <c r="C23" s="10" t="s">
        <v>49</v>
      </c>
      <c r="D23" s="11" t="s">
        <v>46</v>
      </c>
      <c r="E23" s="12">
        <f t="shared" si="1"/>
        <v>1</v>
      </c>
      <c r="F23" s="13">
        <f>E23/$F$1*$D$1</f>
        <v>0.0166130399237975</v>
      </c>
    </row>
    <row r="24" ht="27" spans="1:6">
      <c r="A24" s="8">
        <v>22</v>
      </c>
      <c r="B24" s="18" t="s">
        <v>150</v>
      </c>
      <c r="C24" s="10" t="s">
        <v>45</v>
      </c>
      <c r="D24" s="11" t="s">
        <v>46</v>
      </c>
      <c r="E24" s="12">
        <f t="shared" si="1"/>
        <v>2</v>
      </c>
      <c r="F24" s="13">
        <f>E24/$F$1*$D$1</f>
        <v>0.033226079847595</v>
      </c>
    </row>
    <row r="25" ht="27" spans="1:6">
      <c r="A25" s="8">
        <v>23</v>
      </c>
      <c r="B25" s="18" t="s">
        <v>151</v>
      </c>
      <c r="C25" s="10" t="s">
        <v>45</v>
      </c>
      <c r="D25" s="11" t="s">
        <v>46</v>
      </c>
      <c r="E25" s="12">
        <f t="shared" si="1"/>
        <v>2</v>
      </c>
      <c r="F25" s="13">
        <f>E25/$F$1*$D$1</f>
        <v>0.033226079847595</v>
      </c>
    </row>
    <row r="26" ht="27" spans="1:6">
      <c r="A26" s="8">
        <v>24</v>
      </c>
      <c r="B26" s="18" t="s">
        <v>152</v>
      </c>
      <c r="C26" s="10" t="s">
        <v>45</v>
      </c>
      <c r="D26" s="11" t="s">
        <v>46</v>
      </c>
      <c r="E26" s="12">
        <f t="shared" si="1"/>
        <v>2</v>
      </c>
      <c r="F26" s="13">
        <f>E26/$F$1*$D$1</f>
        <v>0.033226079847595</v>
      </c>
    </row>
    <row r="27" ht="27" spans="1:6">
      <c r="A27" s="8">
        <v>25</v>
      </c>
      <c r="B27" s="18" t="s">
        <v>153</v>
      </c>
      <c r="C27" s="10" t="s">
        <v>45</v>
      </c>
      <c r="D27" s="11" t="s">
        <v>46</v>
      </c>
      <c r="E27" s="12">
        <f t="shared" si="1"/>
        <v>2</v>
      </c>
      <c r="F27" s="13">
        <f>E27/$F$1*$D$1</f>
        <v>0.033226079847595</v>
      </c>
    </row>
    <row r="28" ht="27" spans="1:6">
      <c r="A28" s="8">
        <v>26</v>
      </c>
      <c r="B28" s="18" t="s">
        <v>154</v>
      </c>
      <c r="C28" s="10" t="s">
        <v>45</v>
      </c>
      <c r="D28" s="11" t="s">
        <v>46</v>
      </c>
      <c r="E28" s="12">
        <f t="shared" si="1"/>
        <v>2</v>
      </c>
      <c r="F28" s="13">
        <f>E28/$F$1*$D$1</f>
        <v>0.033226079847595</v>
      </c>
    </row>
    <row r="29" ht="27" spans="1:6">
      <c r="A29" s="8">
        <v>27</v>
      </c>
      <c r="B29" s="18" t="s">
        <v>155</v>
      </c>
      <c r="C29" s="10" t="s">
        <v>45</v>
      </c>
      <c r="D29" s="11" t="s">
        <v>46</v>
      </c>
      <c r="E29" s="12">
        <f t="shared" si="1"/>
        <v>2</v>
      </c>
      <c r="F29" s="13">
        <f>E29/$F$1*$D$1</f>
        <v>0.033226079847595</v>
      </c>
    </row>
    <row r="30" ht="27" spans="1:6">
      <c r="A30" s="8">
        <v>28</v>
      </c>
      <c r="B30" s="18" t="s">
        <v>156</v>
      </c>
      <c r="C30" s="10" t="s">
        <v>45</v>
      </c>
      <c r="D30" s="11" t="s">
        <v>46</v>
      </c>
      <c r="E30" s="12">
        <f t="shared" si="1"/>
        <v>2</v>
      </c>
      <c r="F30" s="13">
        <f>E30/$F$1*$D$1</f>
        <v>0.033226079847595</v>
      </c>
    </row>
    <row r="31" spans="1:6">
      <c r="A31" s="8">
        <v>29</v>
      </c>
      <c r="B31" s="18"/>
      <c r="C31" s="10"/>
      <c r="D31" s="11"/>
      <c r="E31" s="12" t="str">
        <f t="shared" si="1"/>
        <v/>
      </c>
      <c r="F31" s="13" t="e">
        <f>E31/$F$1*$D$1</f>
        <v>#VALUE!</v>
      </c>
    </row>
    <row r="32" spans="1:6">
      <c r="A32" s="8">
        <v>30</v>
      </c>
      <c r="B32" s="18"/>
      <c r="C32" s="10"/>
      <c r="D32" s="11"/>
      <c r="E32" s="12" t="str">
        <f t="shared" si="1"/>
        <v/>
      </c>
      <c r="F32" s="13" t="e">
        <f>E32/$F$1*$D$1</f>
        <v>#VALUE!</v>
      </c>
    </row>
    <row r="33" spans="1:6">
      <c r="A33" s="19"/>
      <c r="B33" s="19"/>
      <c r="C33" s="19"/>
      <c r="D33" s="19"/>
      <c r="E33" s="19"/>
      <c r="F33" s="19"/>
    </row>
    <row r="34" spans="1:8">
      <c r="A34" s="2" t="s">
        <v>25</v>
      </c>
      <c r="B34" s="20"/>
      <c r="C34" s="19"/>
      <c r="D34" s="19"/>
      <c r="E34" s="19"/>
      <c r="F34" s="19"/>
      <c r="G34" s="19"/>
      <c r="H34" s="19"/>
    </row>
    <row r="35" spans="2:8">
      <c r="B35" s="20"/>
      <c r="C35" s="19"/>
      <c r="D35" s="19"/>
      <c r="E35" s="19"/>
      <c r="F35" s="19"/>
      <c r="G35" s="19"/>
      <c r="H35" s="19"/>
    </row>
    <row r="36" spans="2:8">
      <c r="B36" s="20"/>
      <c r="C36" s="19"/>
      <c r="D36" s="19"/>
      <c r="E36" s="19"/>
      <c r="F36" s="19"/>
      <c r="G36" s="19"/>
      <c r="H36" s="19"/>
    </row>
    <row r="37" spans="1:8">
      <c r="A37" s="19"/>
      <c r="B37" s="20"/>
      <c r="C37" s="19"/>
      <c r="D37" s="19"/>
      <c r="E37" s="19"/>
      <c r="F37" s="19"/>
      <c r="G37" s="19"/>
      <c r="H37" s="19"/>
    </row>
    <row r="38" spans="1:8">
      <c r="A38" s="19"/>
      <c r="B38" s="20"/>
      <c r="D38" s="3"/>
      <c r="E38" s="3"/>
      <c r="F38" s="19"/>
      <c r="G38" s="19"/>
      <c r="H38" s="19"/>
    </row>
    <row r="39" spans="1:8">
      <c r="A39" s="19"/>
      <c r="B39" s="19"/>
      <c r="C39" s="19"/>
      <c r="D39" s="19"/>
      <c r="E39" s="19"/>
      <c r="F39" s="19"/>
      <c r="G39" s="19"/>
      <c r="H39" s="19"/>
    </row>
    <row r="40" spans="1:8">
      <c r="A40" s="19"/>
      <c r="B40" s="19"/>
      <c r="C40" s="19"/>
      <c r="D40" s="19"/>
      <c r="E40" s="19"/>
      <c r="F40" s="19"/>
      <c r="G40" s="19"/>
      <c r="H40" s="19"/>
    </row>
    <row r="41" spans="1:8">
      <c r="A41" s="19"/>
      <c r="B41" s="19"/>
      <c r="C41" s="19"/>
      <c r="D41" s="19"/>
      <c r="E41" s="19"/>
      <c r="F41" s="19"/>
      <c r="G41" s="19"/>
      <c r="H41" s="19"/>
    </row>
    <row r="42" spans="1:8">
      <c r="A42" s="19"/>
      <c r="B42" s="19"/>
      <c r="C42" s="19"/>
      <c r="D42" s="19"/>
      <c r="E42" s="19"/>
      <c r="F42" s="19"/>
      <c r="G42" s="19"/>
      <c r="H42" s="19"/>
    </row>
    <row r="43" spans="1:8">
      <c r="A43" s="19"/>
      <c r="B43" s="19"/>
      <c r="C43" s="19"/>
      <c r="D43" s="19"/>
      <c r="E43" s="19"/>
      <c r="F43" s="19"/>
      <c r="G43" s="19"/>
      <c r="H43" s="19"/>
    </row>
    <row r="44" spans="1:8">
      <c r="A44" s="19"/>
      <c r="B44" s="19"/>
      <c r="C44" s="19"/>
      <c r="D44" s="19"/>
      <c r="E44" s="19"/>
      <c r="F44" s="19"/>
      <c r="G44" s="19"/>
      <c r="H44" s="19"/>
    </row>
    <row r="45" spans="1:8">
      <c r="A45" s="19"/>
      <c r="B45" s="19"/>
      <c r="C45" s="19"/>
      <c r="D45" s="19"/>
      <c r="E45" s="19"/>
      <c r="F45" s="19"/>
      <c r="G45" s="19"/>
      <c r="H45" s="19"/>
    </row>
    <row r="46" spans="1:8">
      <c r="A46" s="19"/>
      <c r="B46" s="19"/>
      <c r="C46" s="19"/>
      <c r="D46" s="19"/>
      <c r="E46" s="19"/>
      <c r="F46" s="19"/>
      <c r="G46" s="19"/>
      <c r="H46" s="19"/>
    </row>
    <row r="47" spans="1:8">
      <c r="A47" s="19"/>
      <c r="B47" s="19"/>
      <c r="C47" s="19"/>
      <c r="D47" s="19"/>
      <c r="E47" s="19"/>
      <c r="F47" s="19"/>
      <c r="G47" s="19"/>
      <c r="H47" s="19"/>
    </row>
    <row r="48" spans="1:8">
      <c r="A48" s="19"/>
      <c r="B48" s="19"/>
      <c r="C48" s="19"/>
      <c r="D48" s="19"/>
      <c r="E48" s="19"/>
      <c r="F48" s="19"/>
      <c r="G48" s="19"/>
      <c r="H48" s="19"/>
    </row>
    <row r="49" spans="1:8">
      <c r="A49" s="19"/>
      <c r="B49" s="19"/>
      <c r="C49" s="19"/>
      <c r="D49" s="19"/>
      <c r="E49" s="19"/>
      <c r="F49" s="19"/>
      <c r="G49" s="19"/>
      <c r="H49" s="19"/>
    </row>
    <row r="50" spans="1:8">
      <c r="A50" s="19"/>
      <c r="B50" s="19"/>
      <c r="C50" s="19"/>
      <c r="D50" s="19"/>
      <c r="E50" s="19"/>
      <c r="F50" s="19"/>
      <c r="G50" s="19"/>
      <c r="H50" s="19"/>
    </row>
    <row r="51" spans="1:8">
      <c r="A51" s="19"/>
      <c r="B51" s="19"/>
      <c r="C51" s="19"/>
      <c r="D51" s="19"/>
      <c r="E51" s="19"/>
      <c r="F51" s="19"/>
      <c r="G51" s="19"/>
      <c r="H51" s="19"/>
    </row>
    <row r="52" spans="1:8">
      <c r="A52" s="19"/>
      <c r="B52" s="19"/>
      <c r="C52" s="19"/>
      <c r="D52" s="19"/>
      <c r="E52" s="19"/>
      <c r="F52" s="19"/>
      <c r="G52" s="19"/>
      <c r="H52" s="19"/>
    </row>
    <row r="53" spans="1:8">
      <c r="A53" s="19"/>
      <c r="B53" s="19"/>
      <c r="C53" s="19"/>
      <c r="D53" s="19"/>
      <c r="E53" s="19"/>
      <c r="F53" s="19"/>
      <c r="G53" s="19"/>
      <c r="H53" s="19"/>
    </row>
    <row r="54" spans="1:8">
      <c r="A54" s="19"/>
      <c r="B54" s="19"/>
      <c r="C54" s="19"/>
      <c r="D54" s="19"/>
      <c r="E54" s="19"/>
      <c r="F54" s="19"/>
      <c r="G54" s="19"/>
      <c r="H54" s="19"/>
    </row>
    <row r="55" spans="1:8">
      <c r="A55" s="19"/>
      <c r="B55" s="19"/>
      <c r="C55" s="19"/>
      <c r="D55" s="19"/>
      <c r="E55" s="19"/>
      <c r="F55" s="19"/>
      <c r="G55" s="19"/>
      <c r="H55" s="19"/>
    </row>
    <row r="56" spans="1:8">
      <c r="A56" s="19"/>
      <c r="B56" s="19"/>
      <c r="C56" s="19"/>
      <c r="D56" s="19"/>
      <c r="E56" s="19"/>
      <c r="F56" s="19"/>
      <c r="G56" s="19"/>
      <c r="H56" s="19"/>
    </row>
    <row r="57" spans="1:8">
      <c r="A57" s="19"/>
      <c r="B57" s="19"/>
      <c r="C57" s="19"/>
      <c r="D57" s="19"/>
      <c r="E57" s="19"/>
      <c r="F57" s="19"/>
      <c r="G57" s="19"/>
      <c r="H57" s="19"/>
    </row>
    <row r="58" spans="1:8">
      <c r="A58" s="19"/>
      <c r="B58" s="19"/>
      <c r="C58" s="19"/>
      <c r="D58" s="19"/>
      <c r="E58" s="19"/>
      <c r="F58" s="19"/>
      <c r="G58" s="19"/>
      <c r="H58" s="19"/>
    </row>
    <row r="59" spans="1:8">
      <c r="A59" s="19"/>
      <c r="B59" s="19"/>
      <c r="C59" s="19"/>
      <c r="D59" s="19"/>
      <c r="E59" s="19"/>
      <c r="F59" s="19"/>
      <c r="G59" s="19"/>
      <c r="H59" s="19"/>
    </row>
    <row r="60" spans="1:8">
      <c r="A60" s="19"/>
      <c r="B60" s="19"/>
      <c r="C60" s="19"/>
      <c r="D60" s="19"/>
      <c r="E60" s="19"/>
      <c r="F60" s="19"/>
      <c r="G60" s="19"/>
      <c r="H60" s="19"/>
    </row>
    <row r="61" spans="1:8">
      <c r="A61" s="19"/>
      <c r="B61" s="19"/>
      <c r="C61" s="19"/>
      <c r="D61" s="19"/>
      <c r="E61" s="19"/>
      <c r="F61" s="19"/>
      <c r="G61" s="19"/>
      <c r="H61" s="19"/>
    </row>
    <row r="62" spans="1:8">
      <c r="A62" s="19"/>
      <c r="B62" s="19"/>
      <c r="C62" s="19"/>
      <c r="D62" s="19"/>
      <c r="E62" s="19"/>
      <c r="F62" s="19"/>
      <c r="G62" s="19"/>
      <c r="H62" s="19"/>
    </row>
    <row r="63" spans="1:8">
      <c r="A63" s="19"/>
      <c r="B63" s="19"/>
      <c r="C63" s="19"/>
      <c r="D63" s="19"/>
      <c r="E63" s="19"/>
      <c r="F63" s="19"/>
      <c r="G63" s="19"/>
      <c r="H63" s="19"/>
    </row>
    <row r="64" spans="1:8">
      <c r="A64" s="19"/>
      <c r="B64" s="19"/>
      <c r="C64" s="19"/>
      <c r="D64" s="19"/>
      <c r="E64" s="19"/>
      <c r="F64" s="19"/>
      <c r="G64" s="19"/>
      <c r="H64" s="19"/>
    </row>
    <row r="65" spans="1:8">
      <c r="A65" s="19"/>
      <c r="B65" s="19"/>
      <c r="C65" s="19"/>
      <c r="D65" s="19"/>
      <c r="E65" s="19"/>
      <c r="F65" s="19"/>
      <c r="G65" s="19"/>
      <c r="H65" s="19"/>
    </row>
    <row r="66" spans="1:8">
      <c r="A66" s="19"/>
      <c r="B66" s="19"/>
      <c r="C66" s="19"/>
      <c r="D66" s="19"/>
      <c r="E66" s="19"/>
      <c r="F66" s="19"/>
      <c r="G66" s="19"/>
      <c r="H66" s="19"/>
    </row>
    <row r="67" spans="1:8">
      <c r="A67" s="19"/>
      <c r="B67" s="19"/>
      <c r="C67" s="19"/>
      <c r="D67" s="19"/>
      <c r="E67" s="19"/>
      <c r="F67" s="19"/>
      <c r="G67" s="19"/>
      <c r="H67" s="19"/>
    </row>
    <row r="68" spans="1:8">
      <c r="A68" s="19"/>
      <c r="B68" s="19"/>
      <c r="C68" s="19"/>
      <c r="D68" s="19"/>
      <c r="E68" s="19"/>
      <c r="F68" s="19"/>
      <c r="G68" s="19"/>
      <c r="H68" s="19"/>
    </row>
    <row r="69" spans="1:8">
      <c r="A69" s="19"/>
      <c r="B69" s="19"/>
      <c r="C69" s="19"/>
      <c r="D69" s="19"/>
      <c r="E69" s="19"/>
      <c r="F69" s="19"/>
      <c r="G69" s="19"/>
      <c r="H69" s="19"/>
    </row>
    <row r="70" spans="1:8">
      <c r="A70" s="19"/>
      <c r="B70" s="19"/>
      <c r="C70" s="19"/>
      <c r="D70" s="19"/>
      <c r="E70" s="19"/>
      <c r="F70" s="19"/>
      <c r="G70" s="19"/>
      <c r="H70" s="19"/>
    </row>
    <row r="71" spans="1:8">
      <c r="A71" s="19"/>
      <c r="B71" s="19"/>
      <c r="C71" s="19"/>
      <c r="D71" s="19"/>
      <c r="E71" s="19"/>
      <c r="F71" s="19"/>
      <c r="G71" s="19"/>
      <c r="H71" s="19"/>
    </row>
    <row r="72" spans="1:8">
      <c r="A72" s="19"/>
      <c r="B72" s="19"/>
      <c r="C72" s="19"/>
      <c r="D72" s="19"/>
      <c r="E72" s="19"/>
      <c r="F72" s="19"/>
      <c r="G72" s="19"/>
      <c r="H72" s="19"/>
    </row>
    <row r="73" spans="1:8">
      <c r="A73" s="19"/>
      <c r="B73" s="19"/>
      <c r="C73" s="19"/>
      <c r="D73" s="19"/>
      <c r="E73" s="19"/>
      <c r="F73" s="19"/>
      <c r="G73" s="19"/>
      <c r="H73" s="19"/>
    </row>
    <row r="74" spans="1:8">
      <c r="A74" s="19"/>
      <c r="B74" s="19"/>
      <c r="C74" s="19"/>
      <c r="D74" s="19"/>
      <c r="E74" s="19"/>
      <c r="F74" s="19"/>
      <c r="G74" s="19"/>
      <c r="H74" s="19"/>
    </row>
    <row r="75" spans="1:8">
      <c r="A75" s="19"/>
      <c r="B75" s="19"/>
      <c r="C75" s="19"/>
      <c r="D75" s="19"/>
      <c r="E75" s="19"/>
      <c r="F75" s="19"/>
      <c r="G75" s="19"/>
      <c r="H75" s="19"/>
    </row>
    <row r="76" spans="1:8">
      <c r="A76" s="19"/>
      <c r="B76" s="19"/>
      <c r="C76" s="19"/>
      <c r="D76" s="19"/>
      <c r="E76" s="19"/>
      <c r="F76" s="19"/>
      <c r="G76" s="19"/>
      <c r="H76" s="19"/>
    </row>
    <row r="77" spans="1:8">
      <c r="A77" s="19"/>
      <c r="B77" s="19"/>
      <c r="C77" s="19"/>
      <c r="D77" s="19"/>
      <c r="E77" s="19"/>
      <c r="F77" s="19"/>
      <c r="G77" s="19"/>
      <c r="H77" s="19"/>
    </row>
    <row r="78" spans="1:8">
      <c r="A78" s="19"/>
      <c r="B78" s="19"/>
      <c r="C78" s="19"/>
      <c r="D78" s="19"/>
      <c r="E78" s="19"/>
      <c r="F78" s="19"/>
      <c r="G78" s="19"/>
      <c r="H78" s="19"/>
    </row>
    <row r="79" spans="1:8">
      <c r="A79" s="19"/>
      <c r="B79" s="19"/>
      <c r="C79" s="19"/>
      <c r="D79" s="19"/>
      <c r="E79" s="19"/>
      <c r="F79" s="19"/>
      <c r="G79" s="19"/>
      <c r="H79" s="19"/>
    </row>
    <row r="80" spans="1:8">
      <c r="A80" s="19"/>
      <c r="B80" s="19"/>
      <c r="C80" s="19"/>
      <c r="D80" s="19"/>
      <c r="E80" s="19"/>
      <c r="F80" s="19"/>
      <c r="G80" s="19"/>
      <c r="H80" s="19"/>
    </row>
    <row r="81" spans="1:8">
      <c r="A81" s="19"/>
      <c r="B81" s="19"/>
      <c r="C81" s="19"/>
      <c r="D81" s="19"/>
      <c r="E81" s="19"/>
      <c r="F81" s="19"/>
      <c r="G81" s="19"/>
      <c r="H81" s="19"/>
    </row>
    <row r="82" spans="1:8">
      <c r="A82" s="19"/>
      <c r="B82" s="19"/>
      <c r="C82" s="19"/>
      <c r="D82" s="19"/>
      <c r="E82" s="19"/>
      <c r="F82" s="19"/>
      <c r="G82" s="19"/>
      <c r="H82" s="19"/>
    </row>
    <row r="83" spans="1:8">
      <c r="A83" s="19"/>
      <c r="B83" s="19"/>
      <c r="C83" s="19"/>
      <c r="D83" s="19"/>
      <c r="E83" s="19"/>
      <c r="F83" s="19"/>
      <c r="G83" s="19"/>
      <c r="H83" s="19"/>
    </row>
    <row r="84" spans="1:8">
      <c r="A84" s="19"/>
      <c r="B84" s="19"/>
      <c r="C84" s="19"/>
      <c r="D84" s="19"/>
      <c r="E84" s="19"/>
      <c r="F84" s="19"/>
      <c r="G84" s="19"/>
      <c r="H84" s="19"/>
    </row>
    <row r="85" spans="1:8">
      <c r="A85" s="19"/>
      <c r="B85" s="19"/>
      <c r="C85" s="19"/>
      <c r="D85" s="19"/>
      <c r="E85" s="19"/>
      <c r="F85" s="19"/>
      <c r="G85" s="19"/>
      <c r="H85" s="19"/>
    </row>
    <row r="86" spans="1:8">
      <c r="A86" s="19"/>
      <c r="B86" s="19"/>
      <c r="C86" s="19"/>
      <c r="D86" s="19"/>
      <c r="E86" s="19"/>
      <c r="F86" s="19"/>
      <c r="G86" s="19"/>
      <c r="H86" s="19"/>
    </row>
    <row r="87" spans="1:8">
      <c r="A87" s="19"/>
      <c r="B87" s="19"/>
      <c r="C87" s="19"/>
      <c r="D87" s="19"/>
      <c r="E87" s="19"/>
      <c r="F87" s="19"/>
      <c r="G87" s="19"/>
      <c r="H87" s="19"/>
    </row>
    <row r="88" spans="1:8">
      <c r="A88" s="19"/>
      <c r="B88" s="19"/>
      <c r="C88" s="19"/>
      <c r="D88" s="19"/>
      <c r="E88" s="19"/>
      <c r="F88" s="19"/>
      <c r="G88" s="19"/>
      <c r="H88" s="19"/>
    </row>
    <row r="89" spans="1:8">
      <c r="A89" s="19"/>
      <c r="B89" s="19"/>
      <c r="C89" s="19"/>
      <c r="D89" s="19"/>
      <c r="E89" s="19"/>
      <c r="F89" s="19"/>
      <c r="G89" s="19"/>
      <c r="H89" s="19"/>
    </row>
  </sheetData>
  <sheetProtection selectLockedCells="1"/>
  <protectedRanges>
    <protectedRange sqref="B14:B30 B31:C32" name="区域1"/>
    <protectedRange sqref="C3 C4 C5 C6 C7 C8 C9 C10 C11 C12 C13 C14 C15 C16 C17 C18 C19 C20 C21 C22 C23 C24 C25 C26 C27 C28 C29 C30" name="区域1_1"/>
  </protectedRanges>
  <mergeCells count="1">
    <mergeCell ref="G3:G19"/>
  </mergeCells>
  <conditionalFormatting sqref="C3:D3">
    <cfRule type="expression" dxfId="0" priority="1" stopIfTrue="1">
      <formula>$C3="非常重要"</formula>
    </cfRule>
    <cfRule type="expression" dxfId="1" priority="2" stopIfTrue="1">
      <formula>$C3="重要"</formula>
    </cfRule>
  </conditionalFormatting>
  <conditionalFormatting sqref="B7">
    <cfRule type="expression" dxfId="0" priority="3" stopIfTrue="1">
      <formula>$C3="非常重要"</formula>
    </cfRule>
    <cfRule type="expression" dxfId="1" priority="4" stopIfTrue="1">
      <formula>$C3="重要"</formula>
    </cfRule>
  </conditionalFormatting>
  <conditionalFormatting sqref="B8">
    <cfRule type="expression" dxfId="0" priority="5" stopIfTrue="1">
      <formula>$C4="非常重要"</formula>
    </cfRule>
    <cfRule type="expression" dxfId="1" priority="6" stopIfTrue="1">
      <formula>$C4="重要"</formula>
    </cfRule>
  </conditionalFormatting>
  <conditionalFormatting sqref="F38">
    <cfRule type="expression" dxfId="0" priority="7" stopIfTrue="1">
      <formula>$C37="非常重要"</formula>
    </cfRule>
    <cfRule type="expression" dxfId="1" priority="8" stopIfTrue="1">
      <formula>$C37="重要"</formula>
    </cfRule>
  </conditionalFormatting>
  <conditionalFormatting sqref="C4:D30">
    <cfRule type="expression" dxfId="0" priority="9" stopIfTrue="1">
      <formula>$C4="非常重要"</formula>
    </cfRule>
    <cfRule type="expression" dxfId="1" priority="10" stopIfTrue="1">
      <formula>$C4="重要"</formula>
    </cfRule>
  </conditionalFormatting>
  <conditionalFormatting sqref="B9:B32 G34:H84 B33:F33 C31:D32 B39:F84">
    <cfRule type="expression" dxfId="0" priority="11" stopIfTrue="1">
      <formula>$C9="非常重要"</formula>
    </cfRule>
    <cfRule type="expression" dxfId="1" priority="12" stopIfTrue="1">
      <formula>$C9="重要"</formula>
    </cfRule>
  </conditionalFormatting>
  <conditionalFormatting sqref="B34:F36 B37:E37">
    <cfRule type="expression" dxfId="0" priority="13" stopIfTrue="1">
      <formula>$C34="非常重要"</formula>
    </cfRule>
    <cfRule type="expression" dxfId="1" priority="14" stopIfTrue="1">
      <formula>$C34="重要"</formula>
    </cfRule>
  </conditionalFormatting>
  <conditionalFormatting sqref="B85:H86">
    <cfRule type="expression" dxfId="0" priority="15" stopIfTrue="1">
      <formula>$C85="非常重要"</formula>
    </cfRule>
  </conditionalFormatting>
  <dataValidations count="2">
    <dataValidation type="list" allowBlank="1" showInputMessage="1" showErrorMessage="1" sqref="C3 C4 C5 C6 C7 C8 C9 C10 C11 C12 C13 C14 C15 C16 C17 C18 C19 C20 C21 C22 C23 C24 C25 C26 C27 C28 C29 C30 C31:C32">
      <formula1>"关键参数,非关键参数"</formula1>
    </dataValidation>
    <dataValidation type="list" allowBlank="1" showInputMessage="1" showErrorMessage="1" sqref="D3 D4 D5 D6 D7 D8 D9 D10 D11 D12 D13 D14 D15 D16 D17 D18 D19 D20 D21 D22 D23 D24 D25 D26 D27 D28 D29 D30 D31:D32">
      <formula1>"需要,不需要"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资质要求</vt:lpstr>
      <vt:lpstr>商务要求</vt:lpstr>
      <vt:lpstr>设备清单</vt:lpstr>
      <vt:lpstr>1</vt:lpstr>
      <vt:lpstr>2</vt:lpstr>
      <vt:lpstr>3</vt:lpstr>
      <vt:lpstr>4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revision>1</cp:revision>
  <dcterms:created xsi:type="dcterms:W3CDTF">2016-02-16T09:12:00Z</dcterms:created>
  <cp:lastPrinted>2017-04-07T00:54:00Z</cp:lastPrinted>
  <dcterms:modified xsi:type="dcterms:W3CDTF">2021-06-07T01:33:18Z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0F0155E22E9742D99821367AF73A4604</vt:lpwstr>
  </property>
</Properties>
</file>